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zczygielski\Desktop\"/>
    </mc:Choice>
  </mc:AlternateContent>
  <bookViews>
    <workbookView xWindow="0" yWindow="0" windowWidth="19200" windowHeight="6660" firstSheet="22" activeTab="30"/>
  </bookViews>
  <sheets>
    <sheet name="2010 H1" sheetId="1" r:id="rId1"/>
    <sheet name="2010 Q3" sheetId="2" r:id="rId2"/>
    <sheet name="2010 FY" sheetId="3" r:id="rId3"/>
    <sheet name="2011 Q1" sheetId="4" r:id="rId4"/>
    <sheet name="2011 H1" sheetId="5" r:id="rId5"/>
    <sheet name="2011 Q3" sheetId="6" r:id="rId6"/>
    <sheet name="2011 FY" sheetId="7" r:id="rId7"/>
    <sheet name="2012 Q1" sheetId="8" r:id="rId8"/>
    <sheet name="2012 H1" sheetId="9" r:id="rId9"/>
    <sheet name="2012 Q3" sheetId="10" r:id="rId10"/>
    <sheet name="2012 FY" sheetId="11" r:id="rId11"/>
    <sheet name="2013 Q1" sheetId="12" r:id="rId12"/>
    <sheet name="2013 H1" sheetId="13" r:id="rId13"/>
    <sheet name="2013 Q3" sheetId="14" r:id="rId14"/>
    <sheet name="2013 FY" sheetId="15" r:id="rId15"/>
    <sheet name="2014 Q1" sheetId="16" r:id="rId16"/>
    <sheet name="2014 H1" sheetId="17" r:id="rId17"/>
    <sheet name="2014 Q3" sheetId="18" r:id="rId18"/>
    <sheet name="2014 FY" sheetId="19" r:id="rId19"/>
    <sheet name="2015 Q1" sheetId="20" r:id="rId20"/>
    <sheet name="2015 H1" sheetId="21" r:id="rId21"/>
    <sheet name="2015 Q3" sheetId="22" r:id="rId22"/>
    <sheet name="2015 FY" sheetId="23" r:id="rId23"/>
    <sheet name="2016 Q1" sheetId="24" r:id="rId24"/>
    <sheet name="2016 H1" sheetId="25" r:id="rId25"/>
    <sheet name="2016 Q3" sheetId="26" r:id="rId26"/>
    <sheet name="2016 FY " sheetId="28" r:id="rId27"/>
    <sheet name="2017 Q1" sheetId="27" r:id="rId28"/>
    <sheet name="2017 H1" sheetId="29" r:id="rId29"/>
    <sheet name="2017 Q3" sheetId="30" r:id="rId30"/>
    <sheet name="2017 FY" sheetId="31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2">'2010 FY'!$A$1:$E$100</definedName>
    <definedName name="_xlnm.Print_Area" localSheetId="0">'2010 H1'!$A$1:$E$88</definedName>
    <definedName name="_xlnm.Print_Area" localSheetId="1">'2010 Q3'!$A$1:$E$93</definedName>
    <definedName name="_xlnm.Print_Area" localSheetId="6">'2011 FY'!$A$1:$E$65</definedName>
    <definedName name="_xlnm.Print_Area" localSheetId="4">'2011 H1'!$A$1:$E$65</definedName>
    <definedName name="_xlnm.Print_Area" localSheetId="3">'2011 Q1'!$A$1:$E$83</definedName>
    <definedName name="_xlnm.Print_Area" localSheetId="5">'2011 Q3'!$A$1:$E$65</definedName>
    <definedName name="_xlnm.Print_Area" localSheetId="10">'2012 FY'!$A$1:$E$65</definedName>
    <definedName name="_xlnm.Print_Area" localSheetId="8">'2012 H1'!$A$1:$E$63</definedName>
    <definedName name="_xlnm.Print_Area" localSheetId="7">'2012 Q1'!$A$1:$E$64</definedName>
    <definedName name="_xlnm.Print_Area" localSheetId="9">'2012 Q3'!$A$1:$E$63</definedName>
    <definedName name="_xlnm.Print_Area" localSheetId="14">'2013 FY'!$A$1:$E$65</definedName>
    <definedName name="_xlnm.Print_Area" localSheetId="12">'2013 H1'!$A$1:$E$64</definedName>
    <definedName name="_xlnm.Print_Area" localSheetId="11">'2013 Q1'!$A$1:$E$64</definedName>
    <definedName name="_xlnm.Print_Area" localSheetId="13">'2013 Q3'!$A$1:$E$55</definedName>
    <definedName name="_xlnm.Print_Area" localSheetId="18">'2014 FY'!$A$1:$E$65</definedName>
    <definedName name="_xlnm.Print_Area" localSheetId="16">'2014 H1'!$A$1:$E$65</definedName>
    <definedName name="_xlnm.Print_Area" localSheetId="15">'2014 Q1'!$A$1:$E$65</definedName>
    <definedName name="_xlnm.Print_Area" localSheetId="17">'2014 Q3'!$A$1:$E$66</definedName>
    <definedName name="_xlnm.Print_Area" localSheetId="22">'2015 FY'!$A$1:$E$62</definedName>
    <definedName name="_xlnm.Print_Area" localSheetId="20">'2015 H1'!$A$1:$E$65</definedName>
    <definedName name="_xlnm.Print_Area" localSheetId="19">'2015 Q1'!$A$1:$E$65</definedName>
    <definedName name="_xlnm.Print_Area" localSheetId="21">'2015 Q3'!$A$1:$E$65</definedName>
    <definedName name="_xlnm.Print_Area" localSheetId="26">'2016 FY '!$A$1:$E$62</definedName>
    <definedName name="_xlnm.Print_Area" localSheetId="24">'2016 H1'!$A$1:$E$62</definedName>
    <definedName name="_xlnm.Print_Area" localSheetId="23">'2016 Q1'!$A$1:$E$66</definedName>
    <definedName name="_xlnm.Print_Area" localSheetId="25">'2016 Q3'!$A$1:$E$63</definedName>
    <definedName name="_xlnm.Print_Area" localSheetId="27">'2017 Q1'!$A$1:$E$63</definedName>
    <definedName name="Z_4E646B77_FB94_4D2F_864C_6AAEAAB5A4D4_.wvu.PrintArea" localSheetId="22" hidden="1">'2015 FY'!$A$1:$E$62</definedName>
    <definedName name="Z_4E646B77_FB94_4D2F_864C_6AAEAAB5A4D4_.wvu.PrintArea" localSheetId="26" hidden="1">'2016 FY '!$A$1:$E$62</definedName>
    <definedName name="Z_90DEEA75_F970_45B8_967C_D3F439B97139_.wvu.PrintArea" localSheetId="22" hidden="1">'2015 FY'!$A$1:$E$62</definedName>
    <definedName name="Z_90DEEA75_F970_45B8_967C_D3F439B97139_.wvu.PrintArea" localSheetId="26" hidden="1">'2016 FY '!$A$1:$E$62</definedName>
    <definedName name="Z_90DEEA75_F970_45B8_967C_D3F439B97139_.wvu.PrintArea" localSheetId="23" hidden="1">'2016 Q1'!$A$1:$E$66</definedName>
    <definedName name="Z_AE45179B_2B39_4334_A163_6EB551016FE3_.wvu.PrintArea" localSheetId="2" hidden="1">'2010 FY'!$A$1:$E$100</definedName>
    <definedName name="Z_AE45179B_2B39_4334_A163_6EB551016FE3_.wvu.PrintArea" localSheetId="0" hidden="1">'2010 H1'!$A$1:$E$88</definedName>
    <definedName name="Z_AE45179B_2B39_4334_A163_6EB551016FE3_.wvu.PrintArea" localSheetId="1" hidden="1">'2010 Q3'!$A$1:$E$93</definedName>
    <definedName name="Z_AE45179B_2B39_4334_A163_6EB551016FE3_.wvu.PrintArea" localSheetId="6" hidden="1">'2011 FY'!$A$1:$E$65</definedName>
    <definedName name="Z_AE45179B_2B39_4334_A163_6EB551016FE3_.wvu.PrintArea" localSheetId="4" hidden="1">'2011 H1'!$A$1:$E$65</definedName>
    <definedName name="Z_AE45179B_2B39_4334_A163_6EB551016FE3_.wvu.PrintArea" localSheetId="3" hidden="1">'2011 Q1'!$A$1:$E$83</definedName>
    <definedName name="Z_AE45179B_2B39_4334_A163_6EB551016FE3_.wvu.PrintArea" localSheetId="5" hidden="1">'2011 Q3'!$A$1:$E$65</definedName>
    <definedName name="Z_AE45179B_2B39_4334_A163_6EB551016FE3_.wvu.PrintArea" localSheetId="10" hidden="1">'2012 FY'!$A$1:$E$65</definedName>
    <definedName name="Z_AE45179B_2B39_4334_A163_6EB551016FE3_.wvu.PrintArea" localSheetId="8" hidden="1">'2012 H1'!$A$1:$E$63</definedName>
    <definedName name="Z_AE45179B_2B39_4334_A163_6EB551016FE3_.wvu.PrintArea" localSheetId="7" hidden="1">'2012 Q1'!$A$1:$E$64</definedName>
    <definedName name="Z_AE45179B_2B39_4334_A163_6EB551016FE3_.wvu.PrintArea" localSheetId="9" hidden="1">'2012 Q3'!$A$1:$E$63</definedName>
    <definedName name="Z_AE45179B_2B39_4334_A163_6EB551016FE3_.wvu.PrintArea" localSheetId="14" hidden="1">'2013 FY'!$A$1:$E$65</definedName>
    <definedName name="Z_AE45179B_2B39_4334_A163_6EB551016FE3_.wvu.PrintArea" localSheetId="12" hidden="1">'2013 H1'!$A$1:$E$64</definedName>
    <definedName name="Z_AE45179B_2B39_4334_A163_6EB551016FE3_.wvu.PrintArea" localSheetId="11" hidden="1">'2013 Q1'!$A$1:$E$64</definedName>
    <definedName name="Z_AE45179B_2B39_4334_A163_6EB551016FE3_.wvu.PrintArea" localSheetId="13" hidden="1">'2013 Q3'!$A$1:$E$55</definedName>
    <definedName name="Z_AE45179B_2B39_4334_A163_6EB551016FE3_.wvu.PrintArea" localSheetId="18" hidden="1">'2014 FY'!$A$1:$E$65</definedName>
    <definedName name="Z_AE45179B_2B39_4334_A163_6EB551016FE3_.wvu.PrintArea" localSheetId="16" hidden="1">'2014 H1'!$A$1:$E$65</definedName>
    <definedName name="Z_AE45179B_2B39_4334_A163_6EB551016FE3_.wvu.PrintArea" localSheetId="15" hidden="1">'2014 Q1'!$A$1:$E$65</definedName>
    <definedName name="Z_AE45179B_2B39_4334_A163_6EB551016FE3_.wvu.PrintArea" localSheetId="17" hidden="1">'2014 Q3'!$A$1:$E$66</definedName>
    <definedName name="Z_AE45179B_2B39_4334_A163_6EB551016FE3_.wvu.PrintArea" localSheetId="20" hidden="1">'2015 H1'!$A$1:$E$65</definedName>
    <definedName name="Z_AE45179B_2B39_4334_A163_6EB551016FE3_.wvu.PrintArea" localSheetId="19" hidden="1">'2015 Q1'!$A$1:$E$65</definedName>
    <definedName name="Z_AE45179B_2B39_4334_A163_6EB551016FE3_.wvu.PrintArea" localSheetId="21" hidden="1">'2015 Q3'!$A$1:$E$65</definedName>
    <definedName name="Z_CD05A7CF_C49A_4C37_B7FB_6A65872FB4F2_.wvu.PrintArea" localSheetId="2" hidden="1">'2010 FY'!$A$1:$E$100</definedName>
    <definedName name="Z_CD05A7CF_C49A_4C37_B7FB_6A65872FB4F2_.wvu.PrintArea" localSheetId="0" hidden="1">'2010 H1'!$A$1:$E$88</definedName>
    <definedName name="Z_CD05A7CF_C49A_4C37_B7FB_6A65872FB4F2_.wvu.PrintArea" localSheetId="1" hidden="1">'2010 Q3'!$A$1:$E$93</definedName>
    <definedName name="Z_CD05A7CF_C49A_4C37_B7FB_6A65872FB4F2_.wvu.PrintArea" localSheetId="6" hidden="1">'2011 FY'!$A$1:$E$65</definedName>
    <definedName name="Z_CD05A7CF_C49A_4C37_B7FB_6A65872FB4F2_.wvu.PrintArea" localSheetId="4" hidden="1">'2011 H1'!$A$1:$E$65</definedName>
    <definedName name="Z_CD05A7CF_C49A_4C37_B7FB_6A65872FB4F2_.wvu.PrintArea" localSheetId="3" hidden="1">'2011 Q1'!$A$1:$E$83</definedName>
    <definedName name="Z_CD05A7CF_C49A_4C37_B7FB_6A65872FB4F2_.wvu.PrintArea" localSheetId="5" hidden="1">'2011 Q3'!$A$1:$E$65</definedName>
    <definedName name="Z_CD05A7CF_C49A_4C37_B7FB_6A65872FB4F2_.wvu.PrintArea" localSheetId="10" hidden="1">'2012 FY'!$A$1:$E$65</definedName>
    <definedName name="Z_CD05A7CF_C49A_4C37_B7FB_6A65872FB4F2_.wvu.PrintArea" localSheetId="8" hidden="1">'2012 H1'!$A$1:$E$63</definedName>
    <definedName name="Z_CD05A7CF_C49A_4C37_B7FB_6A65872FB4F2_.wvu.PrintArea" localSheetId="7" hidden="1">'2012 Q1'!$A$1:$E$64</definedName>
    <definedName name="Z_CD05A7CF_C49A_4C37_B7FB_6A65872FB4F2_.wvu.PrintArea" localSheetId="9" hidden="1">'2012 Q3'!$A$1:$E$63</definedName>
    <definedName name="Z_CD05A7CF_C49A_4C37_B7FB_6A65872FB4F2_.wvu.PrintArea" localSheetId="14" hidden="1">'2013 FY'!$A$1:$E$65</definedName>
    <definedName name="Z_CD05A7CF_C49A_4C37_B7FB_6A65872FB4F2_.wvu.PrintArea" localSheetId="12" hidden="1">'2013 H1'!$A$1:$E$64</definedName>
    <definedName name="Z_CD05A7CF_C49A_4C37_B7FB_6A65872FB4F2_.wvu.PrintArea" localSheetId="11" hidden="1">'2013 Q1'!$A$1:$E$64</definedName>
    <definedName name="Z_CD05A7CF_C49A_4C37_B7FB_6A65872FB4F2_.wvu.PrintArea" localSheetId="13" hidden="1">'2013 Q3'!$A$1:$E$55</definedName>
    <definedName name="Z_CD05A7CF_C49A_4C37_B7FB_6A65872FB4F2_.wvu.PrintArea" localSheetId="18" hidden="1">'2014 FY'!$A$1:$E$65</definedName>
    <definedName name="Z_CD05A7CF_C49A_4C37_B7FB_6A65872FB4F2_.wvu.PrintArea" localSheetId="16" hidden="1">'2014 H1'!$A$1:$E$65</definedName>
    <definedName name="Z_CD05A7CF_C49A_4C37_B7FB_6A65872FB4F2_.wvu.PrintArea" localSheetId="15" hidden="1">'2014 Q1'!$A$1:$E$65</definedName>
    <definedName name="Z_CD05A7CF_C49A_4C37_B7FB_6A65872FB4F2_.wvu.PrintArea" localSheetId="17" hidden="1">'2014 Q3'!$A$1:$E$66</definedName>
    <definedName name="Z_CD05A7CF_C49A_4C37_B7FB_6A65872FB4F2_.wvu.PrintArea" localSheetId="20" hidden="1">'2015 H1'!$A$1:$E$65</definedName>
    <definedName name="Z_CD05A7CF_C49A_4C37_B7FB_6A65872FB4F2_.wvu.PrintArea" localSheetId="19" hidden="1">'2015 Q1'!$A$1:$E$65</definedName>
    <definedName name="Z_CD05A7CF_C49A_4C37_B7FB_6A65872FB4F2_.wvu.PrintArea" localSheetId="21" hidden="1">'2015 Q3'!$A$1:$E$65</definedName>
    <definedName name="Z_CF18E365_B708_4B68_9E90_AB794BE120CA_.wvu.PrintArea" localSheetId="22" hidden="1">'2015 FY'!$A$1:$E$62</definedName>
    <definedName name="Z_CF18E365_B708_4B68_9E90_AB794BE120CA_.wvu.PrintArea" localSheetId="26" hidden="1">'2016 FY '!$A$1:$E$62</definedName>
    <definedName name="Z_CF18E365_B708_4B68_9E90_AB794BE120CA_.wvu.PrintArea" localSheetId="23" hidden="1">'2016 Q1'!$A$1:$E$66</definedName>
    <definedName name="Z_E09A09FF_0094_468A_9034_5683448B0F42_.wvu.PrintArea" localSheetId="23" hidden="1">'2016 Q1'!$A$1:$E$66</definedName>
  </definedNames>
  <calcPr calcId="162913"/>
  <customWorkbookViews>
    <customWorkbookView name="Otto Sonia - Widok osobisty" guid="{CD05A7CF-C49A-4C37-B7FB-6A65872FB4F2}" mergeInterval="0" personalView="1" maximized="1" windowWidth="1916" windowHeight="881" activeSheetId="12" showFormulaBar="0"/>
    <customWorkbookView name="Maciejczyk Ewa - Widok osobisty" guid="{AE45179B-2B39-4334-A163-6EB551016FE3}" mergeInterval="0" personalView="1" maximized="1" windowWidth="1916" windowHeight="809" activeSheetId="21"/>
  </customWorkbookViews>
</workbook>
</file>

<file path=xl/calcChain.xml><?xml version="1.0" encoding="utf-8"?>
<calcChain xmlns="http://schemas.openxmlformats.org/spreadsheetml/2006/main">
  <c r="B54" i="29" l="1"/>
  <c r="D54" i="29" s="1"/>
  <c r="B53" i="29"/>
  <c r="D53" i="29" s="1"/>
  <c r="B52" i="29"/>
  <c r="D52" i="29" s="1"/>
  <c r="B51" i="29"/>
  <c r="D51" i="29" s="1"/>
  <c r="D50" i="29"/>
  <c r="B50" i="29"/>
  <c r="B49" i="29"/>
  <c r="D49" i="29" s="1"/>
  <c r="B48" i="29"/>
  <c r="D48" i="29" s="1"/>
  <c r="B47" i="29"/>
  <c r="D47" i="29" s="1"/>
  <c r="C45" i="29"/>
  <c r="E45" i="29" s="1"/>
  <c r="B45" i="29"/>
  <c r="D45" i="29" s="1"/>
  <c r="C44" i="29"/>
  <c r="E44" i="29" s="1"/>
  <c r="B44" i="29"/>
  <c r="D44" i="29" s="1"/>
  <c r="E43" i="29"/>
  <c r="C43" i="29"/>
  <c r="B43" i="29"/>
  <c r="D43" i="29" s="1"/>
  <c r="C42" i="29"/>
  <c r="E42" i="29" s="1"/>
  <c r="B42" i="29"/>
  <c r="D42" i="29" s="1"/>
  <c r="B41" i="29"/>
  <c r="D41" i="29" s="1"/>
  <c r="C40" i="29"/>
  <c r="E40" i="29" s="1"/>
  <c r="B40" i="29"/>
  <c r="D40" i="29" s="1"/>
  <c r="C39" i="29"/>
  <c r="E39" i="29" s="1"/>
  <c r="B39" i="29"/>
  <c r="D39" i="29" s="1"/>
  <c r="C38" i="29"/>
  <c r="E38" i="29" s="1"/>
  <c r="B38" i="29"/>
  <c r="D38" i="29" s="1"/>
  <c r="C37" i="29"/>
  <c r="E37" i="29" s="1"/>
  <c r="B37" i="29"/>
  <c r="D37" i="29" s="1"/>
  <c r="C36" i="29"/>
  <c r="E36" i="29" s="1"/>
  <c r="B36" i="29"/>
  <c r="D36" i="29" s="1"/>
  <c r="C35" i="29"/>
  <c r="E35" i="29" s="1"/>
  <c r="B35" i="29"/>
  <c r="D35" i="29" s="1"/>
  <c r="C34" i="29"/>
  <c r="E34" i="29" s="1"/>
  <c r="B34" i="29"/>
  <c r="D34" i="29" s="1"/>
  <c r="B30" i="29"/>
  <c r="D30" i="29" s="1"/>
  <c r="B29" i="29"/>
  <c r="D29" i="29" s="1"/>
  <c r="B28" i="29"/>
  <c r="D28" i="29" s="1"/>
  <c r="D27" i="29"/>
  <c r="B27" i="29"/>
  <c r="B26" i="29"/>
  <c r="D26" i="29" s="1"/>
  <c r="B25" i="29"/>
  <c r="D25" i="29" s="1"/>
  <c r="B24" i="29"/>
  <c r="D24" i="29" s="1"/>
  <c r="D23" i="29"/>
  <c r="B23" i="29"/>
  <c r="B22" i="29"/>
  <c r="D22" i="29" s="1"/>
  <c r="B21" i="29"/>
  <c r="D21" i="29" s="1"/>
  <c r="C19" i="29"/>
  <c r="E19" i="29" s="1"/>
  <c r="B19" i="29"/>
  <c r="D19" i="29" s="1"/>
  <c r="C18" i="29"/>
  <c r="E18" i="29" s="1"/>
  <c r="B18" i="29"/>
  <c r="D18" i="29" s="1"/>
  <c r="C17" i="29"/>
  <c r="E17" i="29" s="1"/>
  <c r="B17" i="29"/>
  <c r="D17" i="29" s="1"/>
  <c r="D16" i="29"/>
  <c r="C16" i="29"/>
  <c r="E16" i="29" s="1"/>
  <c r="B16" i="29"/>
  <c r="D15" i="29"/>
  <c r="E14" i="29"/>
  <c r="C14" i="29"/>
  <c r="B14" i="29"/>
  <c r="D14" i="29" s="1"/>
  <c r="E13" i="29"/>
  <c r="C13" i="29"/>
  <c r="B13" i="29"/>
  <c r="D13" i="29" s="1"/>
  <c r="E12" i="29"/>
  <c r="C12" i="29"/>
  <c r="B12" i="29"/>
  <c r="D12" i="29" s="1"/>
  <c r="E11" i="29"/>
  <c r="C11" i="29"/>
  <c r="B11" i="29"/>
  <c r="D11" i="29" s="1"/>
  <c r="E10" i="29"/>
  <c r="C10" i="29"/>
  <c r="B10" i="29"/>
  <c r="D10" i="29" s="1"/>
  <c r="E9" i="29"/>
  <c r="C9" i="29"/>
  <c r="B9" i="29"/>
  <c r="D9" i="29" s="1"/>
  <c r="E8" i="29"/>
  <c r="C8" i="29"/>
  <c r="B8" i="29"/>
  <c r="D8" i="29" s="1"/>
  <c r="E7" i="29"/>
  <c r="C7" i="29"/>
  <c r="B7" i="29"/>
  <c r="D7" i="29" s="1"/>
  <c r="E6" i="29"/>
  <c r="C6" i="29"/>
  <c r="B6" i="29"/>
  <c r="D6" i="29" s="1"/>
  <c r="E5" i="29"/>
  <c r="C5" i="29"/>
  <c r="B5" i="29"/>
  <c r="D5" i="29" s="1"/>
  <c r="E4" i="29"/>
  <c r="C4" i="29"/>
  <c r="B4" i="29"/>
  <c r="D4" i="29" s="1"/>
  <c r="B54" i="28" l="1"/>
  <c r="B53" i="28"/>
  <c r="B52" i="28"/>
  <c r="B51" i="28"/>
  <c r="B50" i="28"/>
  <c r="B49" i="28"/>
  <c r="B48" i="28"/>
  <c r="B47" i="28"/>
  <c r="B45" i="28"/>
  <c r="B44" i="28"/>
  <c r="B43" i="28"/>
  <c r="B42" i="28"/>
  <c r="B41" i="28"/>
  <c r="B40" i="28"/>
  <c r="B39" i="28"/>
  <c r="B38" i="28"/>
  <c r="B37" i="28"/>
  <c r="B36" i="28"/>
  <c r="C35" i="28"/>
  <c r="B35" i="28"/>
  <c r="C34" i="28"/>
  <c r="B34" i="28"/>
  <c r="B30" i="28"/>
  <c r="B29" i="28"/>
  <c r="B28" i="28"/>
  <c r="B27" i="28"/>
  <c r="B26" i="28"/>
  <c r="B25" i="28"/>
  <c r="B24" i="28"/>
  <c r="B23" i="28"/>
  <c r="B22" i="28"/>
  <c r="B21" i="28"/>
  <c r="B19" i="28"/>
  <c r="B18" i="28"/>
  <c r="B17" i="28"/>
  <c r="B16" i="28"/>
  <c r="B14" i="28"/>
  <c r="B13" i="28"/>
  <c r="B12" i="28"/>
  <c r="B11" i="28"/>
  <c r="B10" i="28"/>
  <c r="B9" i="28"/>
  <c r="B8" i="28"/>
  <c r="B7" i="28"/>
  <c r="B6" i="28"/>
  <c r="C5" i="28"/>
  <c r="B5" i="28"/>
  <c r="C4" i="28"/>
  <c r="B4" i="28"/>
  <c r="B54" i="27" l="1"/>
  <c r="B53" i="27"/>
  <c r="B52" i="27"/>
  <c r="B51" i="27"/>
  <c r="B50" i="27"/>
  <c r="B49" i="27"/>
  <c r="B48" i="27"/>
  <c r="B47" i="27"/>
  <c r="B45" i="27"/>
  <c r="B44" i="27"/>
  <c r="B43" i="27"/>
  <c r="B42" i="27"/>
  <c r="B41" i="27"/>
  <c r="B40" i="27"/>
  <c r="B39" i="27"/>
  <c r="B38" i="27"/>
  <c r="B37" i="27"/>
  <c r="B36" i="27"/>
  <c r="C35" i="27"/>
  <c r="B35" i="27"/>
  <c r="C34" i="27"/>
  <c r="B34" i="27"/>
  <c r="B30" i="27"/>
  <c r="B29" i="27"/>
  <c r="B28" i="27"/>
  <c r="B27" i="27"/>
  <c r="B26" i="27"/>
  <c r="B25" i="27"/>
  <c r="B24" i="27"/>
  <c r="B23" i="27"/>
  <c r="B22" i="27"/>
  <c r="B21" i="27"/>
  <c r="B19" i="27"/>
  <c r="C18" i="27"/>
  <c r="B18" i="27"/>
  <c r="C17" i="27"/>
  <c r="B17" i="27"/>
  <c r="B16" i="27"/>
  <c r="B14" i="27"/>
  <c r="B13" i="27"/>
  <c r="B12" i="27"/>
  <c r="B11" i="27"/>
  <c r="B10" i="27"/>
  <c r="B9" i="27"/>
  <c r="B8" i="27"/>
  <c r="B7" i="27"/>
  <c r="B6" i="27"/>
  <c r="C5" i="27"/>
  <c r="B5" i="27"/>
  <c r="C4" i="27"/>
  <c r="B4" i="27"/>
</calcChain>
</file>

<file path=xl/sharedStrings.xml><?xml version="1.0" encoding="utf-8"?>
<sst xmlns="http://schemas.openxmlformats.org/spreadsheetml/2006/main" count="2249" uniqueCount="234">
  <si>
    <t>w tys. zł</t>
  </si>
  <si>
    <t>w tys. EUR</t>
  </si>
  <si>
    <t>WYBRANE DANE FINANSOWE</t>
  </si>
  <si>
    <t>Przychody ze sprzedaży</t>
  </si>
  <si>
    <t>Zysk operacyjny</t>
  </si>
  <si>
    <t>Zysk przed opodatkowaniem</t>
  </si>
  <si>
    <t>Zysk netto</t>
  </si>
  <si>
    <t>Zysk netto przypadający akcjonariuszom jednostki dominującej</t>
  </si>
  <si>
    <t>Zysk netto przypadający udziałom niekontrolującym</t>
  </si>
  <si>
    <t>Pozostałe całkowite dochody</t>
  </si>
  <si>
    <t>Łączne całkowite dochody</t>
  </si>
  <si>
    <t>Łączne całkowite dochody przypadające akcjonariuszom jednostki dominującej</t>
  </si>
  <si>
    <t>Łączne całkowite dochody przypadające udziałom niekontrolującym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</si>
  <si>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</si>
  <si>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</si>
  <si>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</si>
  <si>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Stan na 31.12.2009</t>
  </si>
  <si>
    <t>Aktywa trwałe</t>
  </si>
  <si>
    <t>Aktywa obrotowe</t>
  </si>
  <si>
    <t>Aktywa razem</t>
  </si>
  <si>
    <t>Aktywa trwałe zaklasyfikowane jako przeznaczone do sprzedaży</t>
  </si>
  <si>
    <t>Kapitał własny przypadający akcjonariuszom jednostki dominującej</t>
  </si>
  <si>
    <t>Kapitał własny razem</t>
  </si>
  <si>
    <t>Zobowiązania dłogoterminowe</t>
  </si>
  <si>
    <t>Zobowiązania krótkoterminowe</t>
  </si>
  <si>
    <t>Zobowiązania razem</t>
  </si>
  <si>
    <t>Kapitał własny przypadający na udziały niekontrolujące</t>
  </si>
  <si>
    <t>Zmiana stanu środków pieniężnych i ekwiwalentów środków pieniężnych, netto</t>
  </si>
  <si>
    <t>Kapitał podstawowy</t>
  </si>
  <si>
    <t>Zysk na jedną akcję (w złotych/EUR) (podstawowy i rozwodniony)</t>
  </si>
  <si>
    <t>Średnia ważona liczba akcji (w sztukach) (podstawowa i rozwodniona)</t>
  </si>
  <si>
    <t>Stan na 30.09.2010</t>
  </si>
  <si>
    <t>Powyższe dane finansowe narastająco za III kwartał 2010 i 2009 roku zostały przeliczone na EUR według następujących zasad:</t>
  </si>
  <si>
    <t>- poszczegókne pozycje sprawozdania z sytuacji finansowej - według średniego kursu NBP ogłoszonego na dzień 30 września 2010 roku - 3,9870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</si>
  <si>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września  2010 roku - 4,0027 PLN/EUR (dla okresu od 1 stycznia do 30 września 2009 roku - 4,3993 PLN/EUR).</t>
  </si>
  <si>
    <t>Wybrane skonsolidowane dane finansowe Grupy Kapitałowej TAURON Polska Energia S.A.</t>
  </si>
  <si>
    <t>Wybrane jednostkowe dane finansowe TAURON Polska Energia S.A.</t>
  </si>
  <si>
    <t>Zysk brutto</t>
  </si>
  <si>
    <t>Stan na 30.06.2010</t>
  </si>
  <si>
    <t>Zobowiązania długoterminowe</t>
  </si>
  <si>
    <t>Powyższe dane finansowe za I półrocze 2010 i 2009 roku zostały przeliczone na EUR według następujących zasad: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</si>
  <si>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czerwca 2010 roku - 4,0042 PLN/EUR (dla okresu od 1 stycznia do 30 czerwca 2009 roku - 4,5184 PLN/EUR).</t>
  </si>
  <si>
    <r>
      <t xml:space="preserve">2010 
</t>
    </r>
    <r>
      <rPr>
        <b/>
        <sz val="7"/>
        <color indexed="8"/>
        <rFont val="Arial"/>
        <family val="2"/>
        <charset val="238"/>
      </rPr>
      <t>okres od 01.01.2010 do 31.12.2010</t>
    </r>
  </si>
  <si>
    <r>
      <t xml:space="preserve">2009
</t>
    </r>
    <r>
      <rPr>
        <b/>
        <sz val="7"/>
        <color indexed="8"/>
        <rFont val="Arial"/>
        <family val="2"/>
        <charset val="238"/>
      </rPr>
      <t>okres od 01.01.2009 do 31.12.2009</t>
    </r>
  </si>
  <si>
    <t>Stan na 31.12.2010</t>
  </si>
  <si>
    <t>Powyższe dane finansowe za lata 2010 i 2009 zostały przeliczone na EUR według następujących zasad:</t>
  </si>
  <si>
    <t>- poszczególne pozycje sprawozdania z sytuacji finansowej - według średniego kursu NBP ogłoszonego na dzień 31 grudnia 2010 roku - 3,9603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</si>
  <si>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2010 roku do 31 grudnia 2010 roku - 4,0044 PLN/EUR (dla okresu od 1 stycznia 2009 roku do 31 grudnia 2009 roku - 4,3406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</si>
  <si>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31.03.2011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</si>
  <si>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31.03.2010</t>
    </r>
  </si>
  <si>
    <t>Stan na 31.03.2011</t>
  </si>
  <si>
    <t>Powyższe dane finansowe za lata 2011 i 2010 zostały przeliczone na EUR według następujących zasad:</t>
  </si>
  <si>
    <t>- poszczególne pozycje sprawozdania z sytuacji finansowej - według średniego kursu NBP ogłoszonego na dzień 31 marca 2011 roku - 4,0119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</si>
  <si>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marca 2011 roku - 3,9742 PLN/EUR (dla okresu od 1 stycznia 2010 roku do 31 marca 2010 roku - 3,9669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</si>
  <si>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30.06.2011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</si>
  <si>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30.06.2010</t>
    </r>
  </si>
  <si>
    <t>Stan na 30.06.2011</t>
  </si>
  <si>
    <t>Powyższe dane finansowe za I półrocze 2011 i 2010 roku zostały przeliczone na EUR według następujących zasad:</t>
  </si>
  <si>
    <t>- poszczególne pozycje sprawozdania z sytuacji finansowej - według średniego kursu NBP ogłoszonego na dzień 30 czerwca 2011 roku - 3,9866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</si>
  <si>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czerwca 2011 roku - 3,9673  PLN/EUR (dla okresu od 1 stycznia 2010 roku do 30 czerwca 2010 roku -  4,0042 PLN/EUR).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</si>
  <si>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30.09.2011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</si>
  <si>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30.09.2010</t>
    </r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</si>
  <si>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30.09.2011</t>
    </r>
  </si>
  <si>
    <t>Stan na 30.09.2011</t>
  </si>
  <si>
    <t>Powyższe dane finansowe narastająco za III kwartał 2011 i 2010 roku zostały przeliczone na EUR według następujących zasad:</t>
  </si>
  <si>
    <t>- poszczególne pozycje sprawozdania z sytuacji finansowej - według średniego kursu NBP ogłoszonego na dzień 30 września 2011 roku - 4,4112 PLN/EUR (na dzień 31 grudnia 2010 roku - 3,9603 PLN/EUR)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</si>
  <si>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31.12.2011</t>
    </r>
  </si>
  <si>
    <t>Stan na 31.12.2011</t>
  </si>
  <si>
    <t>- poszczególne pozycje sprawozdania z sytuacji finansowej - według średniego kursu NBP ogłoszonego na dzień 30 grudnia 2011 roku - 4,4168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</si>
  <si>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grudnia 2011 roku - 4,1401 PLN/EUR (dla okresu od 1 stycznia 2010 roku do 31 grudnia 2010 roku - 4,0044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</si>
  <si>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31.03.2012</t>
    </r>
  </si>
  <si>
    <t>Stan na 31.03.2012</t>
  </si>
  <si>
    <t>Powyższe dane finansowe narastająco za I kwartał 2012 i 2011 roku zostały przeliczone na EUR według następujących zasad:</t>
  </si>
  <si>
    <t>- poszczególne pozycje sprawozdania z sytuacji finansowej - według średniego kursu NBP ogłoszonego na dzień 30 marca 2012 roku - 4,1616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</si>
  <si>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31 marca 2012 roku - 4,1750 PLN/EUR (dla okresu od 1 stycznia 2011 roku do 31 marca 2011 roku - 3,9742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</si>
  <si>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30.06.2012</t>
    </r>
  </si>
  <si>
    <t>Stan na 30.06.2012</t>
  </si>
  <si>
    <t>Powyższe dane finansowe za I półrocze 2012 i 2011 roku zostały przeliczone na EUR według następujących zasad:</t>
  </si>
  <si>
    <t>- poszczególne pozycje sprawozdania z sytuacji finansowej - według średniego kursu NBP ogłoszonego na dzień 29 czerwca 2012 roku - 4,2613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</si>
  <si>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czerwca 2012 roku - 4,2246 PLN/EUR (dla okresu od 1 stycznia 2011 roku do 30 czerwca 2011 roku - 3,9673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</si>
  <si>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30.09.2012</t>
    </r>
  </si>
  <si>
    <t>Stan na 30.09.2012</t>
  </si>
  <si>
    <t>Powyższe dane finansowe narastająco za III kwartał 2012 i 2011 roku zostały przeliczone na EUR według następujących zasad:</t>
  </si>
  <si>
    <t>- poszczególne pozycje sprawozdania z sytuacji finansowej - według średniego kursu NBP ogłoszonego na dzień 28 września 2012 roku - 4,1138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</si>
  <si>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września 2012 roku - 4,1948 PLN/EUR (dla okresu od 1 stycznia 2011 roku do 30 września 2011 roku - 4,0413 PLN/EUR).</t>
  </si>
  <si>
    <r>
      <t xml:space="preserve">2012 
</t>
    </r>
    <r>
      <rPr>
        <b/>
        <sz val="7"/>
        <color indexed="8"/>
        <rFont val="Arial"/>
        <family val="2"/>
        <charset val="238"/>
      </rPr>
      <t>okres od 01.01.2012 do 31.12.2012</t>
    </r>
  </si>
  <si>
    <r>
      <t xml:space="preserve">2011 
</t>
    </r>
    <r>
      <rPr>
        <b/>
        <sz val="7"/>
        <color indexed="8"/>
        <rFont val="Arial"/>
        <family val="2"/>
        <charset val="238"/>
      </rPr>
      <t xml:space="preserve">okres od 01.01.2011 do 31.12.2011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</si>
  <si>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31.12.2012</t>
  </si>
  <si>
    <r>
      <t xml:space="preserve">Stan na 31.12.2011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</si>
  <si>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lata 2012 i 2011 zostały przeliczone na EUR według następujących zasad:</t>
  </si>
  <si>
    <t>- poszczególne pozycje sprawozdania z sytuacji finansowej - według średniego kursu NBP ogłoszonego na dzień 31 grudnia 2012 roku - 4,0882 PLN/EUR (na dzień 30 grudnia 2011 roku - 4,4168)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</si>
  <si>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2012 roku do 31 grudnia 2012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4,1736 P</t>
    </r>
    <r>
      <rPr>
        <sz val="10"/>
        <color theme="1"/>
        <rFont val="Arial"/>
        <family val="2"/>
        <charset val="238"/>
      </rPr>
      <t>LN/EUR (dla roku obrotowego od 1 stycznia 2011 roku do 31 grudnia 2011 roku - 4,1401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</si>
  <si>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31.03.2013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</si>
  <si>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31.03.2012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</si>
  <si>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31.03.2013</t>
  </si>
  <si>
    <t>Powyższe dane finansowe narastająco za I kwartał 2013 i 2012 roku zostały przeliczone na EUR według następujących zasad:</t>
  </si>
  <si>
    <t>- poszczególne pozycje sprawozdania z sytuacji finansowej - według średniego kursu NBP ogłoszonego na dzień 29 marca 2013 roku - 4,1774 PLN/EUR (na dzień 31 grudnia 2012 roku - 4,0882)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</si>
  <si>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31 marca 2013 roku - </t>
    </r>
    <r>
      <rPr>
        <sz val="10"/>
        <rFont val="Arial"/>
        <family val="2"/>
        <charset val="238"/>
      </rPr>
      <t xml:space="preserve">4,1738 </t>
    </r>
    <r>
      <rPr>
        <sz val="10"/>
        <color theme="1"/>
        <rFont val="Arial"/>
        <family val="2"/>
        <charset val="238"/>
      </rPr>
      <t>PLN/EUR (dla okresu od 1 stycznia 2012 roku do 31 marca 2012 roku - 4,1750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</si>
  <si>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30.06.2013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</si>
  <si>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30.06.2012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</si>
  <si>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30.06.2013</t>
  </si>
  <si>
    <r>
      <t xml:space="preserve">Stan na 31.12.2012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</si>
  <si>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I półrocze 2013 i 2012 roku zostały przeliczone na EUR według następujących zasad:</t>
  </si>
  <si>
    <t>- poszczególne pozycje sprawozdania z sytuacji finansowej - według średniego kursu NBP ogłoszonego na dzień 28 czerwca 2013 roku - 4,3292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</si>
  <si>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czerwca 2013 roku - </t>
    </r>
    <r>
      <rPr>
        <sz val="10"/>
        <rFont val="Arial"/>
        <family val="2"/>
        <charset val="238"/>
      </rPr>
      <t xml:space="preserve">4,2140 </t>
    </r>
    <r>
      <rPr>
        <sz val="10"/>
        <color theme="1"/>
        <rFont val="Arial"/>
        <family val="2"/>
        <charset val="238"/>
      </rPr>
      <t>PLN/EUR (dla okresu od 1 stycznia 2012 roku do 30 czerwca 2012 roku - 4,2246 PLN/EUR).</t>
    </r>
  </si>
  <si>
    <t>Stan na 30.09.2013</t>
  </si>
  <si>
    <t>Powyższe dane finansowe narastająco za III kwartał 2013 i 2012 roku zostały przeliczone na EUR według następujących zasad:</t>
  </si>
  <si>
    <t>- poszczególne pozycje sprawozdania z sytuacji finansowej - według średniego kursu NBP ogłoszonego na dzień 30 września 2013 roku - 4,2163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</si>
  <si>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września 2013 roku - </t>
    </r>
    <r>
      <rPr>
        <sz val="10"/>
        <rFont val="Arial"/>
        <family val="2"/>
        <charset val="238"/>
      </rPr>
      <t xml:space="preserve">4,2231 </t>
    </r>
    <r>
      <rPr>
        <sz val="10"/>
        <color theme="1"/>
        <rFont val="Arial"/>
        <family val="2"/>
        <charset val="238"/>
      </rPr>
      <t>PLN/EUR (dla okresu od 1 stycznia 2012 roku do 30 września 2012 roku - 4,1948 PLN/EUR).</t>
    </r>
  </si>
  <si>
    <r>
      <t xml:space="preserve">2013
</t>
    </r>
    <r>
      <rPr>
        <b/>
        <sz val="7"/>
        <color indexed="8"/>
        <rFont val="Arial"/>
        <family val="2"/>
        <charset val="238"/>
      </rPr>
      <t>okres od 01.01.2013 do 31.12.2013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</si>
  <si>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31.12.2012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</si>
  <si>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31.12.2013</t>
  </si>
  <si>
    <t>Powyższe dane finansowe za lata 2013 i 2012 zostały przeliczone na EUR według następujących zasad:</t>
  </si>
  <si>
    <t>- poszczególne pozycje sprawozdania z sytuacji finansowej - według średniego kursu NBP ogłoszonego na dzień 31 grudnia 2013 roku - 4,1472 PLN/EUR (na dzień 31 grudnia 2012 roku - 4,0882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</si>
  <si>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2013 roku do 31 grudnia 2013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4,2110 P</t>
    </r>
    <r>
      <rPr>
        <sz val="10"/>
        <color theme="1"/>
        <rFont val="Arial"/>
        <family val="2"/>
        <charset val="238"/>
      </rPr>
      <t>LN/EUR (dla roku obrotowego od 1 stycznia 2012 roku do 31 grudnia 2012 roku - 4,1736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</si>
  <si>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31.03.2014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</si>
  <si>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31.03.2013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</si>
  <si>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31.03.2014</t>
  </si>
  <si>
    <t>Powyższe dane finansowe narastająco za I kwartał 2014 i 2013 roku zostały przeliczone na EUR według następujących zasad:</t>
  </si>
  <si>
    <t>- poszczególne pozycje sprawozdania z sytuacji finansowej - według średniego kursu NBP ogłoszonego na dzień 31 marca 2014 roku - 4,1713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</si>
  <si>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31 marca 2014 roku - </t>
    </r>
    <r>
      <rPr>
        <sz val="10"/>
        <rFont val="Arial"/>
        <family val="2"/>
        <charset val="238"/>
      </rPr>
      <t xml:space="preserve">4,1894 </t>
    </r>
    <r>
      <rPr>
        <sz val="10"/>
        <color theme="1"/>
        <rFont val="Arial"/>
        <family val="2"/>
        <charset val="238"/>
      </rPr>
      <t>PLN/EUR (dla okresu od 1 stycznia 2013 roku do 31 marca 2013 roku - 4,1738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</si>
  <si>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30.06.2014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</si>
  <si>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30.06.2013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</si>
  <si>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30.06.2014</t>
  </si>
  <si>
    <t>Powyższe dane finansowe za I półrocze  2014 i 2013 roku zostały przeliczone na EUR według następujących zasad:</t>
  </si>
  <si>
    <t>- poszczególne pozycje sprawozdania z sytuacji finansowej - według średniego kursu NBP ogłoszonego na dzień 30 czerwca 2014 roku - 4,1609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</si>
  <si>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czerwca 2014 roku - </t>
    </r>
    <r>
      <rPr>
        <sz val="10"/>
        <rFont val="Arial"/>
        <family val="2"/>
        <charset val="238"/>
      </rPr>
      <t xml:space="preserve">4,1784 </t>
    </r>
    <r>
      <rPr>
        <sz val="10"/>
        <color theme="1"/>
        <rFont val="Arial"/>
        <family val="2"/>
        <charset val="238"/>
      </rPr>
      <t>PLN/EUR (dla okresu od 1 stycznia 2013 roku do 30 czerwca 2013 roku - 4,2140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</si>
  <si>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30.09.2014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</si>
  <si>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30.09.2013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</si>
  <si>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30.09.2014</t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</si>
  <si>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30.09.2013</t>
    </r>
  </si>
  <si>
    <t>Powyższe dane finansowe narastająco za III kwartał 2014 i 2013 roku zostały przeliczone na EUR według następujących zasad:</t>
  </si>
  <si>
    <t>- poszczególne pozycje sprawozdania z sytuacji finansowej - według średniego kursu NBP ogłoszonego na dzień 30 września 2014 roku - 4,1755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</si>
  <si>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września 2014 roku - </t>
    </r>
    <r>
      <rPr>
        <sz val="10"/>
        <rFont val="Arial"/>
        <family val="2"/>
        <charset val="238"/>
      </rPr>
      <t xml:space="preserve">4,1803 </t>
    </r>
    <r>
      <rPr>
        <sz val="10"/>
        <color theme="1"/>
        <rFont val="Arial"/>
        <family val="2"/>
        <charset val="238"/>
      </rPr>
      <t>PLN/EUR (dla okresu od 1 stycznia 2013 roku do 30 września 2013 roku - 4,2231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</si>
  <si>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31.12.2014</t>
    </r>
  </si>
  <si>
    <t>Zwiększenie/(zmniejszenie) netto stanu środków pieniężnych i ich ekwiwalentów</t>
  </si>
  <si>
    <t>Stan na 31.12.2014</t>
  </si>
  <si>
    <t>Powyższe dane finansowe za lata 2014 i 2013 zostały przeliczone na EUR według następujących zasad:</t>
  </si>
  <si>
    <t>- poszczególne pozycje sprawozdania z sytuacji finansowej - według średniego kursu NBP ogłoszonego na dzień 31 grudnia 2014 roku - 4,2623 PLN/EUR (na dzień 31 grudnia 2013 roku - 4,1472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</si>
  <si>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2014 roku do 31 grudnia 2014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4,1893 P</t>
    </r>
    <r>
      <rPr>
        <sz val="10"/>
        <color theme="1"/>
        <rFont val="Arial"/>
        <family val="2"/>
        <charset val="238"/>
      </rPr>
      <t>LN/EUR (dla roku obrotowego od 1 stycznia 2013 roku do 31 grudnia 2013 roku - 4,2110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</si>
  <si>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31.03.2015</t>
    </r>
  </si>
  <si>
    <t>Stan na 31.03.2015</t>
  </si>
  <si>
    <t>Kapitał własny</t>
  </si>
  <si>
    <t>Powyższe dane finansowe narastająco za I kwartał 2015 i 2014 roku zostały przeliczone na EUR według następujących zasad:</t>
  </si>
  <si>
    <t>- poszczególne pozycje sprawozdania z sytuacji finansowej - według średniego kursu NBP ogłoszonego na dzień 31 marca 2015 roku - 4,0890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</si>
  <si>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marca 2015 roku - </t>
    </r>
    <r>
      <rPr>
        <sz val="10"/>
        <rFont val="Arial"/>
        <family val="2"/>
        <charset val="238"/>
      </rPr>
      <t>4,1489 PL</t>
    </r>
    <r>
      <rPr>
        <sz val="10"/>
        <color theme="1"/>
        <rFont val="Arial"/>
        <family val="2"/>
        <charset val="238"/>
      </rPr>
      <t>N/EUR (dla okresu od 1 stycznia 2014 roku do 31 marca 2014 roku - 4,1894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</si>
  <si>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30.06.2015</t>
    </r>
  </si>
  <si>
    <t>Stan na 30.06.2015</t>
  </si>
  <si>
    <t>Powyższe dane finansowe za I półrocze 2015 i 2014 roku zostały przeliczone na EUR według następujących zasad:</t>
  </si>
  <si>
    <t>- poszczególne pozycje sprawozdania z sytuacji finansowej - według średniego kursu NBP ogłoszonego na dzień 30 czerwca 2015 roku - 4,1944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</si>
  <si>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czerwca 2015 roku - </t>
    </r>
    <r>
      <rPr>
        <sz val="10"/>
        <rFont val="Arial"/>
        <family val="2"/>
        <charset val="238"/>
      </rPr>
      <t>4,1341 PL</t>
    </r>
    <r>
      <rPr>
        <sz val="10"/>
        <color theme="1"/>
        <rFont val="Arial"/>
        <family val="2"/>
        <charset val="238"/>
      </rPr>
      <t>N/EUR (dla okresu od 1 stycznia 2014 roku do 30 czerwca 2014 roku - 4,1784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</si>
  <si>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30.09.2015</t>
    </r>
  </si>
  <si>
    <t>Stan na 30.09.2015</t>
  </si>
  <si>
    <t>Powyższe dane finansowe narastająco za III kwartał 2015 i 2014 roku zostały przeliczone na EUR według następujących zasad:</t>
  </si>
  <si>
    <t>- poszczególne pozycje sprawozdania z sytuacji finansowej - według średniego kursu NBP ogłoszonego na dzień 30 września 2015 roku - 4,2386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</si>
  <si>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września 2015 roku - </t>
    </r>
    <r>
      <rPr>
        <sz val="10"/>
        <rFont val="Arial"/>
        <family val="2"/>
        <charset val="238"/>
      </rPr>
      <t>4,1585 PL</t>
    </r>
    <r>
      <rPr>
        <sz val="10"/>
        <color theme="1"/>
        <rFont val="Arial"/>
        <family val="2"/>
        <charset val="238"/>
      </rPr>
      <t>N/EUR (dla okresu od 1 stycznia 2014 roku do 30 września 2014 roku - 4,1803 PLN/EUR).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</si>
  <si>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30.09.2012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</si>
  <si>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 2009
</t>
    </r>
    <r>
      <rPr>
        <b/>
        <sz val="7"/>
        <color indexed="8"/>
        <rFont val="Arial"/>
        <family val="2"/>
        <charset val="238"/>
      </rPr>
      <t>okres od 01.01.2009 do 30.06.2009</t>
    </r>
  </si>
  <si>
    <r>
      <t xml:space="preserve"> 2010
</t>
    </r>
    <r>
      <rPr>
        <b/>
        <sz val="7"/>
        <color indexed="8"/>
        <rFont val="Arial"/>
        <family val="2"/>
        <charset val="238"/>
      </rPr>
      <t>okres od 01.01.2010 do 30.06.2010</t>
    </r>
  </si>
  <si>
    <t>- poszczególne pozycje sprawozdania z sytuacji finansowej - według średniego kursu NBP ogłoszonego na dzień 30 czerwca 2010 roku - 4,1458 PLN/EUR (na dzień 31 grudnia 2009 roku - 4,1082 PLN/EUR)</t>
  </si>
  <si>
    <r>
      <t xml:space="preserve">2010 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</si>
  <si>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2009
</t>
    </r>
    <r>
      <rPr>
        <b/>
        <sz val="7"/>
        <color theme="1"/>
        <rFont val="Arial"/>
        <family val="2"/>
        <charset val="238"/>
      </rPr>
      <t>okres od 01.01.2009 do 30.09.2009</t>
    </r>
  </si>
  <si>
    <r>
      <t xml:space="preserve">2010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</si>
  <si>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Stan na 31.12.2011 </t>
    </r>
    <r>
      <rPr>
        <b/>
        <i/>
        <sz val="7"/>
        <color theme="1"/>
        <rFont val="Arial"/>
        <family val="2"/>
        <charset val="238"/>
      </rPr>
      <t>(dane przekształcone)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</si>
  <si>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września 2011 roku - </t>
    </r>
    <r>
      <rPr>
        <sz val="10"/>
        <rFont val="Arial"/>
        <family val="2"/>
        <charset val="238"/>
      </rPr>
      <t>4,0413</t>
    </r>
    <r>
      <rPr>
        <sz val="10"/>
        <color theme="1"/>
        <rFont val="Arial"/>
        <family val="2"/>
        <charset val="238"/>
      </rPr>
      <t xml:space="preserve">  PLN/EUR (dla okresu od 1 stycznia 2010 roku do 30 września 2010 roku -  4,0027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</si>
  <si>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31.12.2015</t>
    </r>
  </si>
  <si>
    <r>
      <t xml:space="preserve">2014
</t>
    </r>
    <r>
      <rPr>
        <b/>
        <sz val="7"/>
        <color indexed="8"/>
        <rFont val="Arial"/>
        <family val="2"/>
        <charset val="238"/>
      </rPr>
      <t xml:space="preserve">okres od 01.01.2014 do 31.12.2014 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</si>
  <si>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operacyjna</t>
  </si>
  <si>
    <t>Zysk (strata) brutto</t>
  </si>
  <si>
    <t>Zysk (strata) netto</t>
  </si>
  <si>
    <t>Zysk (strata) netto przypadający akcjonariuszom jednostki dominującej</t>
  </si>
  <si>
    <t>Zysk (strata) netto przypadający udziałom niekontrolującym</t>
  </si>
  <si>
    <t>Zysk (strata) na jedną akcję (w złotych/EUR) (podstawowy 
i rozwodniony)</t>
  </si>
  <si>
    <t>Średnia ważona liczba akcji (w sztukach) (podstawowa 
i rozwodniona)</t>
  </si>
  <si>
    <t>Stan na 31.12.2015</t>
  </si>
  <si>
    <t>Powyższe dane finansowe  narastająco za IV kwartał 2015 i 2014 roku zostały przeliczone na EUR według następujących zasad:</t>
  </si>
  <si>
    <t>- poszczególne pozycje sprawozdania z sytuacji finansowej - według średniego kursu NBP ogłoszonego na dzień 31 grudnia 2015 roku - 4,2615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</si>
  <si>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grudnia 2015 roku - </t>
    </r>
    <r>
      <rPr>
        <sz val="10"/>
        <rFont val="Arial"/>
        <family val="2"/>
        <charset val="238"/>
      </rPr>
      <t>4,1848 PL</t>
    </r>
    <r>
      <rPr>
        <sz val="10"/>
        <color theme="1"/>
        <rFont val="Arial"/>
        <family val="2"/>
        <charset val="238"/>
      </rPr>
      <t>N/EUR (dla okresu od 1 stycznia 2014 roku do 31 grudnia 2014 roku - 4,1893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</si>
  <si>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31.03.2016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</si>
  <si>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31.03.2015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</si>
  <si>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na jedną akcję (w złotych/EUR) (podstawowy 
i rozwodniony)</t>
  </si>
  <si>
    <t>Stan na 31.03.2016</t>
  </si>
  <si>
    <t>Powyższe dane finansowe  narastająco za I kwartał 2016 i 2015 roku zostały przeliczone na EUR według następujących zasad:</t>
  </si>
  <si>
    <t>- poszczególne pozycje sprawozdania z sytuacji finansowej - według średniego kursu NBP ogłoszonego na dzień 31 marca 2016 roku - 4,2684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</si>
  <si>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marca 2016 roku - </t>
    </r>
    <r>
      <rPr>
        <sz val="10"/>
        <rFont val="Arial"/>
        <family val="2"/>
        <charset val="238"/>
      </rPr>
      <t>4,3559 PL</t>
    </r>
    <r>
      <rPr>
        <sz val="10"/>
        <color theme="1"/>
        <rFont val="Arial"/>
        <family val="2"/>
        <charset val="238"/>
      </rPr>
      <t>N/EUR (dla okresu od 1 stycznia 2015 roku do 31 marca 2015 roku - 4,1489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</si>
  <si>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30.06.2016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</si>
  <si>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30.06.2015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</si>
  <si>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30.06.2016</t>
  </si>
  <si>
    <t>Powyższe dane finansowe za I półrocze 2016 i 2015 roku zostały przeliczone na EUR według następujących zasad:</t>
  </si>
  <si>
    <t>- poszczególne pozycje sprawozdania z sytuacji finansowej - według średniego kursu NBP ogłoszonego na dzień 30 czerwca 2016 roku - 4,4255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</si>
  <si>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czerwca 2016 roku - </t>
    </r>
    <r>
      <rPr>
        <sz val="10"/>
        <rFont val="Arial"/>
        <family val="2"/>
        <charset val="238"/>
      </rPr>
      <t>4,3805 PL</t>
    </r>
    <r>
      <rPr>
        <sz val="10"/>
        <color theme="1"/>
        <rFont val="Arial"/>
        <family val="2"/>
        <charset val="238"/>
      </rPr>
      <t>N/EUR (dla okresu od 1 stycznia 2015 roku do 30 czerwca 2015 roku - 4,1341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</si>
  <si>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30.09.2016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</si>
  <si>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30.09.2015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</si>
  <si>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30.09.2016</t>
  </si>
  <si>
    <t>Powyższe dane finansowe  narastająco za III kwartał 2016 i 2015 roku zostały przeliczone na EUR według następujących zasad:</t>
  </si>
  <si>
    <t>- poszczególne pozycje sprawozdania z sytuacji finansowej - według średniego kursu NBP ogłoszonego na dzień 30 września 2016 roku - 4,3120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</si>
  <si>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września 2016 roku - </t>
    </r>
    <r>
      <rPr>
        <sz val="10"/>
        <rFont val="Arial"/>
        <family val="2"/>
        <charset val="238"/>
      </rPr>
      <t>4,3688 PL</t>
    </r>
    <r>
      <rPr>
        <sz val="10"/>
        <color theme="1"/>
        <rFont val="Arial"/>
        <family val="2"/>
        <charset val="238"/>
      </rPr>
      <t>N/EUR (dla okresu od 1 stycznia 2015 roku do 30 września 2015 roku - 4,1585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</si>
  <si>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31.03.2017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</si>
  <si>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31.03.2016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</si>
  <si>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rPr>
        <b/>
        <sz val="10"/>
        <color theme="1"/>
        <rFont val="Arial"/>
        <family val="2"/>
        <charset val="238"/>
      </rPr>
      <t>2016</t>
    </r>
    <r>
      <rPr>
        <b/>
        <sz val="7"/>
        <color theme="1"/>
        <rFont val="Arial"/>
        <family val="2"/>
        <charset val="238"/>
      </rPr>
      <t xml:space="preserve">
okres od 01.01.2016 do 31.03.2016</t>
    </r>
    <r>
      <rPr>
        <b/>
        <sz val="7"/>
        <color indexed="8"/>
        <rFont val="Arial"/>
        <family val="2"/>
        <charset val="238"/>
      </rPr>
      <t xml:space="preserve">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</si>
  <si>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31.03.2017</t>
  </si>
  <si>
    <t>Stan na 31.12.2016</t>
  </si>
  <si>
    <t>Powyższe dane finansowe za I kwartał 2017 i 2016 roku zostały przeliczone na EUR według następujących zasad:</t>
  </si>
  <si>
    <t>- poszczególne pozycje sprawozdania z sytuacji finansowej - według średniego kursu NBP ogłoszonego na dzień 31 marca 2017 roku - 4,2198 PLN/EUR (na dzień 30 grudnia 2016 roku - 4,4240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</si>
  <si>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marca 2017 roku - </t>
    </r>
    <r>
      <rPr>
        <sz val="10"/>
        <rFont val="Arial"/>
        <family val="2"/>
        <charset val="238"/>
      </rPr>
      <t>4,2891 PL</t>
    </r>
    <r>
      <rPr>
        <sz val="10"/>
        <color theme="1"/>
        <rFont val="Arial"/>
        <family val="2"/>
        <charset val="238"/>
      </rPr>
      <t>N/EUR (dla okresu od 1 stycznia 2016 roku do 31 marca 2016 roku - 4,3559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</si>
  <si>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31.12.2016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</si>
  <si>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31.12.2015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</si>
  <si>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przed opodatkowaniem</t>
  </si>
  <si>
    <t>Zysk (strata) na jedną akcję (w złotych/EUR) (podstawowy i rozwodniony)</t>
  </si>
  <si>
    <t>Powyższe dane finansowe  narastająco za IV kwartały 2016 i 2015 roku zostały przeliczone na EUR według następujących zasad:</t>
  </si>
  <si>
    <t>- poszczególne pozycje sprawozdania z sytuacji finansowej - według średniego kursu NBP ogłoszonego na dzień 30 grudnia 2016 roku - 4,4240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</si>
  <si>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grudnia 2016 roku - </t>
    </r>
    <r>
      <rPr>
        <sz val="10"/>
        <rFont val="Arial"/>
        <family val="2"/>
        <charset val="238"/>
      </rPr>
      <t>4,3757 PL</t>
    </r>
    <r>
      <rPr>
        <sz val="10"/>
        <color theme="1"/>
        <rFont val="Arial"/>
        <family val="2"/>
        <charset val="238"/>
      </rPr>
      <t>N/EUR (dla okresu od 1 stycznia 2015 roku do 31 grudnia 2015 roku - 4,1848 PLN/EUR).</t>
    </r>
  </si>
  <si>
    <t>Stan na 30.06.2017</t>
  </si>
  <si>
    <t>Powyższe dane finansowe za II kwartał 2017 i 2016 roku zostały przeliczone na EUR według następujących zasad:</t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</si>
  <si>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30.06.2017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</si>
  <si>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30.06.2016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</si>
  <si>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- poszczególne pozycje sprawozdania z sytuacji finansowej - według średniego kursu NBP ogłoszonego na dzień 30 czerwca 2017 roku </t>
    </r>
    <r>
      <rPr>
        <sz val="10"/>
        <rFont val="Arial"/>
        <family val="2"/>
        <charset val="238"/>
      </rPr>
      <t xml:space="preserve">- 4,2265 PLN/EUR </t>
    </r>
    <r>
      <rPr>
        <sz val="10"/>
        <color theme="1"/>
        <rFont val="Arial"/>
        <family val="2"/>
        <charset val="238"/>
      </rPr>
      <t>(na dzień 30 grudnia 2016 roku - 4,4240 PLN/EUR)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</si>
  <si>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30 czerwca 2017 roku </t>
    </r>
    <r>
      <rPr>
        <sz val="10"/>
        <rFont val="Arial"/>
        <family val="2"/>
        <charset val="238"/>
      </rPr>
      <t>- 4,2474 PL</t>
    </r>
    <r>
      <rPr>
        <sz val="10"/>
        <color theme="1"/>
        <rFont val="Arial"/>
        <family val="2"/>
        <charset val="238"/>
      </rPr>
      <t xml:space="preserve">N/EUR (dla okresu od 1 stycznia 2016 roku do 30 czerwca 2016 roku </t>
    </r>
    <r>
      <rPr>
        <sz val="10"/>
        <rFont val="Arial"/>
        <family val="2"/>
        <charset val="238"/>
      </rPr>
      <t>- 4,3805 PLN/EUR).</t>
    </r>
  </si>
  <si>
    <t>okres od 01.01.2017 do 30.09.2017</t>
  </si>
  <si>
    <t>okres od 01.01.2016 do 30.09.2016</t>
  </si>
  <si>
    <t>(dane przekształcone)</t>
  </si>
  <si>
    <t>Zysk na jedną akcję (w złotych/EUR) (podstawowy</t>
  </si>
  <si>
    <t>i rozwodniony)</t>
  </si>
  <si>
    <t>Średnia ważona liczba akcji (w sztukach) (podstawowa</t>
  </si>
  <si>
    <t>i rozwodniona)</t>
  </si>
  <si>
    <t>Stan na 30.09.2017</t>
  </si>
  <si>
    <t>Powyższe dane finansowe za III kwartał 2017 i 2016 r. zostały przeliczone na EUR według następujących zasad:</t>
  </si>
  <si>
    <r>
      <t xml:space="preserve">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sytuacji finansowej - według średniego kursu NBP ogłoszonego na dzień 29 września 2017 r.: 4,3091 PLN/EUR (na dzień 30 grudnia 2016 r.: 4,4240 PLN/EUR),</t>
    </r>
  </si>
  <si>
    <r>
      <t xml:space="preserve">              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całkowitych dochodów oraz sprawozdania z przepływów pieniężnych - według kursu stanowiącego średnią arytmetyczną średnich kursów NBP ogłoszonych na ostatni dzień każdego miesiąca okresu obrotowego od 1 stycznia 2017 r. do 30 września 2017 r.: 4,2566 PLN/EUR (dla okresu od 1 stycznia 2016 r. do 30 września 2016 r.: 4,3688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</si>
  <si>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31.12.2017</t>
    </r>
  </si>
  <si>
    <t>Stan na 31.12.2017</t>
  </si>
  <si>
    <t>Powyższe dane finansowe  narastająco za IV kwartały 2017 i 2016 roku zostały przeliczone na EUR według następujących zasad:</t>
  </si>
  <si>
    <t>- poszczególne pozycje sprawozdania z sytuacji finansowej - według średniego kursu NBP ogłoszonego na dzień 29 grudnia 2017 roku - 4,1709 PLN/EUR (na dzień 30 grudnia 2016 roku - 4,4240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</si>
  <si>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grudnia 2017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- 4,2447 PLN</t>
    </r>
    <r>
      <rPr>
        <sz val="10"/>
        <color theme="1"/>
        <rFont val="Arial"/>
        <family val="2"/>
        <charset val="238"/>
      </rPr>
      <t>/EUR (dla okresu od 1 stycznia 2016 roku do 31 grudnia 2016 roku - 4,3757 PLN/EUR).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</si>
</sst>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&quot;   &quot;;[Red]\(#,##0\)&quot;  &quot;;&quot;-   &quot;"/>
    <numFmt numFmtId="165" formatCode="_-* #,##0.00&quot;   &quot;;[Red]\(#,##0.00\)&quot;  &quot;;&quot;-   &quot;"/>
    <numFmt numFmtId="166" formatCode="0.0000"/>
    <numFmt numFmtId="167" formatCode="#,##0;[Red]#,##0"/>
    <numFmt numFmtId="168" formatCode="_-* #,##0\ _z_ł_-;\-* #,##0\ _z_ł_-;_-* &quot;-&quot;????\ _z_ł_-;_-@_-"/>
    <numFmt numFmtId="169" formatCode="_-* #,##0&quot;   &quot;;[Black]\(#,##0\)&quot;  &quot;;&quot;-   &quot;"/>
    <numFmt numFmtId="170" formatCode="_-* #,##0.00&quot;   &quot;;[Black]\(#,##0.00\)&quot;  &quot;;&quot;-   &quot;"/>
    <numFmt numFmtId="171" formatCode="_-* #,##0\ _z_ł_-;\-* #,##0\ _z_ł_-;_-* &quot;-&quot;??\ _z_ł_-;_-@_-"/>
    <numFmt numFmtId="172" formatCode="_-* #,##0.0000\ _z_ł_-;\-* #,##0.0000\ _z_ł_-;_-* &quot;-&quot;????\ _z_ł_-;_-@_-"/>
  </numFmts>
  <fonts count="22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8"/>
      <color rgb="FFFFFFFF"/>
      <name val="Arial"/>
      <family val="2"/>
      <charset val="238"/>
    </font>
    <font>
      <b/>
      <i/>
      <sz val="8"/>
      <color rgb="FFFFFFFF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0" xfId="0" applyFont="1"/>
    <xf numFmtId="166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166" fontId="1" fillId="0" borderId="0" xfId="0" applyNumberFormat="1" applyFont="1"/>
    <xf numFmtId="0" fontId="1" fillId="3" borderId="0" xfId="0" applyFont="1" applyFill="1"/>
    <xf numFmtId="0" fontId="1" fillId="0" borderId="0" xfId="0" applyFont="1" applyBorder="1"/>
    <xf numFmtId="168" fontId="1" fillId="0" borderId="0" xfId="0" applyNumberFormat="1" applyFont="1"/>
    <xf numFmtId="164" fontId="1" fillId="0" borderId="0" xfId="0" applyNumberFormat="1" applyFont="1" applyFill="1"/>
    <xf numFmtId="168" fontId="1" fillId="0" borderId="0" xfId="0" applyNumberFormat="1" applyFont="1" applyFill="1"/>
    <xf numFmtId="164" fontId="1" fillId="0" borderId="0" xfId="0" applyNumberFormat="1" applyFont="1"/>
    <xf numFmtId="164" fontId="1" fillId="0" borderId="14" xfId="0" applyNumberFormat="1" applyFont="1" applyFill="1" applyBorder="1"/>
    <xf numFmtId="164" fontId="1" fillId="0" borderId="3" xfId="0" applyNumberFormat="1" applyFont="1" applyFill="1" applyBorder="1"/>
    <xf numFmtId="164" fontId="1" fillId="0" borderId="22" xfId="0" applyNumberFormat="1" applyFont="1" applyFill="1" applyBorder="1"/>
    <xf numFmtId="165" fontId="1" fillId="0" borderId="22" xfId="0" applyNumberFormat="1" applyFont="1" applyFill="1" applyBorder="1"/>
    <xf numFmtId="164" fontId="1" fillId="0" borderId="2" xfId="0" applyNumberFormat="1" applyFont="1" applyFill="1" applyBorder="1"/>
    <xf numFmtId="164" fontId="1" fillId="0" borderId="13" xfId="0" applyNumberFormat="1" applyFont="1" applyFill="1" applyBorder="1"/>
    <xf numFmtId="164" fontId="1" fillId="0" borderId="23" xfId="0" applyNumberFormat="1" applyFont="1" applyFill="1" applyBorder="1"/>
    <xf numFmtId="164" fontId="1" fillId="0" borderId="15" xfId="0" applyNumberFormat="1" applyFont="1" applyFill="1" applyBorder="1"/>
    <xf numFmtId="165" fontId="1" fillId="0" borderId="15" xfId="0" applyNumberFormat="1" applyFont="1" applyFill="1" applyBorder="1"/>
    <xf numFmtId="164" fontId="1" fillId="0" borderId="4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169" fontId="10" fillId="0" borderId="15" xfId="0" applyNumberFormat="1" applyFont="1" applyFill="1" applyBorder="1"/>
    <xf numFmtId="169" fontId="1" fillId="0" borderId="15" xfId="0" applyNumberFormat="1" applyFont="1" applyFill="1" applyBorder="1"/>
    <xf numFmtId="169" fontId="1" fillId="0" borderId="4" xfId="0" applyNumberFormat="1" applyFont="1" applyFill="1" applyBorder="1"/>
    <xf numFmtId="169" fontId="1" fillId="0" borderId="14" xfId="0" applyNumberFormat="1" applyFont="1" applyFill="1" applyBorder="1"/>
    <xf numFmtId="170" fontId="1" fillId="0" borderId="15" xfId="0" applyNumberFormat="1" applyFont="1" applyFill="1" applyBorder="1"/>
    <xf numFmtId="17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171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/>
    <xf numFmtId="3" fontId="2" fillId="0" borderId="0" xfId="0" applyNumberFormat="1" applyFont="1"/>
    <xf numFmtId="171" fontId="2" fillId="0" borderId="0" xfId="0" applyNumberFormat="1" applyFont="1"/>
    <xf numFmtId="164" fontId="5" fillId="3" borderId="0" xfId="0" applyNumberFormat="1" applyFont="1" applyFill="1" applyAlignment="1">
      <alignment horizontal="right" vertical="center"/>
    </xf>
    <xf numFmtId="169" fontId="1" fillId="0" borderId="0" xfId="0" applyNumberFormat="1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24" xfId="0" applyNumberFormat="1" applyFont="1" applyFill="1" applyBorder="1"/>
    <xf numFmtId="169" fontId="1" fillId="0" borderId="22" xfId="0" applyNumberFormat="1" applyFont="1" applyFill="1" applyBorder="1"/>
    <xf numFmtId="165" fontId="1" fillId="0" borderId="24" xfId="0" applyNumberFormat="1" applyFont="1" applyFill="1" applyBorder="1"/>
    <xf numFmtId="165" fontId="1" fillId="0" borderId="14" xfId="0" applyNumberFormat="1" applyFont="1" applyFill="1" applyBorder="1"/>
    <xf numFmtId="169" fontId="1" fillId="0" borderId="24" xfId="0" applyNumberFormat="1" applyFont="1" applyFill="1" applyBorder="1"/>
    <xf numFmtId="164" fontId="1" fillId="0" borderId="25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164" fontId="1" fillId="0" borderId="28" xfId="0" applyNumberFormat="1" applyFont="1" applyFill="1" applyBorder="1"/>
    <xf numFmtId="164" fontId="1" fillId="0" borderId="29" xfId="0" applyNumberFormat="1" applyFont="1" applyFill="1" applyBorder="1"/>
    <xf numFmtId="169" fontId="1" fillId="0" borderId="29" xfId="0" applyNumberFormat="1" applyFont="1" applyFill="1" applyBorder="1"/>
    <xf numFmtId="165" fontId="1" fillId="0" borderId="28" xfId="0" applyNumberFormat="1" applyFont="1" applyFill="1" applyBorder="1"/>
    <xf numFmtId="165" fontId="1" fillId="0" borderId="29" xfId="0" applyNumberFormat="1" applyFont="1" applyFill="1" applyBorder="1"/>
    <xf numFmtId="167" fontId="1" fillId="0" borderId="30" xfId="0" applyNumberFormat="1" applyFont="1" applyFill="1" applyBorder="1"/>
    <xf numFmtId="167" fontId="1" fillId="0" borderId="32" xfId="0" applyNumberFormat="1" applyFont="1" applyFill="1" applyBorder="1"/>
    <xf numFmtId="0" fontId="2" fillId="0" borderId="16" xfId="0" applyFont="1" applyFill="1" applyBorder="1" applyAlignment="1">
      <alignment horizontal="center" vertical="center"/>
    </xf>
    <xf numFmtId="164" fontId="1" fillId="0" borderId="33" xfId="0" applyNumberFormat="1" applyFont="1" applyFill="1" applyBorder="1"/>
    <xf numFmtId="164" fontId="1" fillId="0" borderId="34" xfId="0" applyNumberFormat="1" applyFont="1" applyFill="1" applyBorder="1"/>
    <xf numFmtId="164" fontId="1" fillId="0" borderId="35" xfId="0" applyNumberFormat="1" applyFont="1" applyFill="1" applyBorder="1"/>
    <xf numFmtId="164" fontId="1" fillId="0" borderId="31" xfId="0" applyNumberFormat="1" applyFont="1" applyFill="1" applyBorder="1"/>
    <xf numFmtId="164" fontId="1" fillId="0" borderId="37" xfId="0" applyNumberFormat="1" applyFont="1" applyFill="1" applyBorder="1"/>
    <xf numFmtId="164" fontId="1" fillId="0" borderId="20" xfId="0" applyNumberFormat="1" applyFont="1" applyFill="1" applyBorder="1"/>
    <xf numFmtId="165" fontId="1" fillId="0" borderId="20" xfId="0" applyNumberFormat="1" applyFont="1" applyFill="1" applyBorder="1"/>
    <xf numFmtId="165" fontId="1" fillId="0" borderId="34" xfId="0" applyNumberFormat="1" applyFont="1" applyFill="1" applyBorder="1"/>
    <xf numFmtId="164" fontId="1" fillId="0" borderId="38" xfId="0" applyNumberFormat="1" applyFont="1" applyFill="1" applyBorder="1"/>
    <xf numFmtId="164" fontId="1" fillId="0" borderId="9" xfId="0" applyNumberFormat="1" applyFont="1" applyFill="1" applyBorder="1"/>
    <xf numFmtId="164" fontId="1" fillId="0" borderId="30" xfId="0" applyNumberFormat="1" applyFont="1" applyFill="1" applyBorder="1"/>
    <xf numFmtId="164" fontId="1" fillId="0" borderId="32" xfId="0" applyNumberFormat="1" applyFont="1" applyFill="1" applyBorder="1"/>
    <xf numFmtId="170" fontId="1" fillId="0" borderId="22" xfId="0" applyNumberFormat="1" applyFont="1" applyFill="1" applyBorder="1"/>
    <xf numFmtId="0" fontId="2" fillId="0" borderId="1" xfId="0" quotePrefix="1" applyFont="1" applyFill="1" applyBorder="1" applyAlignment="1">
      <alignment horizontal="center" vertical="center" wrapText="1"/>
    </xf>
    <xf numFmtId="170" fontId="1" fillId="0" borderId="14" xfId="0" applyNumberFormat="1" applyFont="1" applyFill="1" applyBorder="1"/>
    <xf numFmtId="169" fontId="10" fillId="0" borderId="22" xfId="0" applyNumberFormat="1" applyFont="1" applyFill="1" applyBorder="1"/>
    <xf numFmtId="169" fontId="10" fillId="0" borderId="14" xfId="0" applyNumberFormat="1" applyFont="1" applyFill="1" applyBorder="1"/>
    <xf numFmtId="164" fontId="1" fillId="0" borderId="39" xfId="0" applyNumberFormat="1" applyFont="1" applyFill="1" applyBorder="1"/>
    <xf numFmtId="164" fontId="1" fillId="0" borderId="39" xfId="0" applyNumberFormat="1" applyFont="1" applyBorder="1"/>
    <xf numFmtId="169" fontId="10" fillId="0" borderId="40" xfId="0" applyNumberFormat="1" applyFont="1" applyFill="1" applyBorder="1"/>
    <xf numFmtId="164" fontId="1" fillId="0" borderId="41" xfId="0" applyNumberFormat="1" applyFont="1" applyBorder="1"/>
    <xf numFmtId="164" fontId="1" fillId="0" borderId="40" xfId="0" applyNumberFormat="1" applyFont="1" applyFill="1" applyBorder="1"/>
    <xf numFmtId="169" fontId="10" fillId="0" borderId="41" xfId="0" applyNumberFormat="1" applyFont="1" applyBorder="1"/>
    <xf numFmtId="170" fontId="10" fillId="0" borderId="15" xfId="0" applyNumberFormat="1" applyFont="1" applyFill="1" applyBorder="1"/>
    <xf numFmtId="170" fontId="10" fillId="0" borderId="40" xfId="0" applyNumberFormat="1" applyFont="1" applyFill="1" applyBorder="1"/>
    <xf numFmtId="165" fontId="1" fillId="0" borderId="41" xfId="0" applyNumberFormat="1" applyFont="1" applyBorder="1"/>
    <xf numFmtId="169" fontId="1" fillId="0" borderId="40" xfId="0" applyNumberFormat="1" applyFont="1" applyFill="1" applyBorder="1"/>
    <xf numFmtId="169" fontId="1" fillId="0" borderId="41" xfId="0" applyNumberFormat="1" applyFont="1" applyBorder="1"/>
    <xf numFmtId="169" fontId="1" fillId="0" borderId="42" xfId="0" applyNumberFormat="1" applyFont="1" applyFill="1" applyBorder="1"/>
    <xf numFmtId="169" fontId="1" fillId="0" borderId="17" xfId="0" applyNumberFormat="1" applyFont="1" applyBorder="1"/>
    <xf numFmtId="164" fontId="1" fillId="0" borderId="2" xfId="0" applyNumberFormat="1" applyFont="1" applyBorder="1"/>
    <xf numFmtId="0" fontId="2" fillId="0" borderId="0" xfId="0" applyNumberFormat="1" applyFont="1"/>
    <xf numFmtId="164" fontId="1" fillId="0" borderId="15" xfId="0" applyNumberFormat="1" applyFont="1" applyBorder="1"/>
    <xf numFmtId="164" fontId="1" fillId="0" borderId="4" xfId="0" applyNumberFormat="1" applyFont="1" applyBorder="1"/>
    <xf numFmtId="164" fontId="1" fillId="0" borderId="29" xfId="0" applyNumberFormat="1" applyFont="1" applyBorder="1"/>
    <xf numFmtId="169" fontId="1" fillId="0" borderId="15" xfId="0" applyNumberFormat="1" applyFont="1" applyBorder="1"/>
    <xf numFmtId="169" fontId="1" fillId="0" borderId="29" xfId="0" applyNumberFormat="1" applyFont="1" applyBorder="1"/>
    <xf numFmtId="170" fontId="1" fillId="0" borderId="41" xfId="0" applyNumberFormat="1" applyFont="1" applyBorder="1"/>
    <xf numFmtId="165" fontId="1" fillId="0" borderId="40" xfId="0" applyNumberFormat="1" applyFont="1" applyFill="1" applyBorder="1"/>
    <xf numFmtId="165" fontId="1" fillId="0" borderId="29" xfId="0" applyNumberFormat="1" applyFont="1" applyBorder="1"/>
    <xf numFmtId="169" fontId="1" fillId="0" borderId="4" xfId="0" applyNumberFormat="1" applyFont="1" applyBorder="1"/>
    <xf numFmtId="0" fontId="2" fillId="0" borderId="12" xfId="0" applyFont="1" applyBorder="1" applyAlignment="1">
      <alignment horizontal="center" vertical="center"/>
    </xf>
    <xf numFmtId="164" fontId="1" fillId="0" borderId="42" xfId="0" applyNumberFormat="1" applyFont="1" applyFill="1" applyBorder="1"/>
    <xf numFmtId="164" fontId="1" fillId="0" borderId="17" xfId="0" applyNumberFormat="1" applyFont="1" applyBorder="1"/>
    <xf numFmtId="164" fontId="1" fillId="0" borderId="22" xfId="0" applyNumberFormat="1" applyFont="1" applyBorder="1"/>
    <xf numFmtId="164" fontId="1" fillId="0" borderId="14" xfId="0" applyNumberFormat="1" applyFont="1" applyBorder="1"/>
    <xf numFmtId="169" fontId="10" fillId="0" borderId="15" xfId="0" applyNumberFormat="1" applyFont="1" applyBorder="1"/>
    <xf numFmtId="169" fontId="10" fillId="0" borderId="22" xfId="0" applyNumberFormat="1" applyFont="1" applyBorder="1"/>
    <xf numFmtId="165" fontId="1" fillId="0" borderId="15" xfId="0" applyNumberFormat="1" applyFont="1" applyBorder="1"/>
    <xf numFmtId="165" fontId="1" fillId="0" borderId="22" xfId="0" applyNumberFormat="1" applyFont="1" applyBorder="1"/>
    <xf numFmtId="165" fontId="1" fillId="0" borderId="14" xfId="0" applyNumberFormat="1" applyFont="1" applyBorder="1"/>
    <xf numFmtId="169" fontId="1" fillId="0" borderId="22" xfId="0" applyNumberFormat="1" applyFont="1" applyBorder="1"/>
    <xf numFmtId="169" fontId="1" fillId="0" borderId="14" xfId="0" applyNumberFormat="1" applyFont="1" applyBorder="1"/>
    <xf numFmtId="164" fontId="1" fillId="0" borderId="13" xfId="0" applyNumberFormat="1" applyFont="1" applyBorder="1"/>
    <xf numFmtId="164" fontId="1" fillId="0" borderId="23" xfId="0" applyNumberFormat="1" applyFont="1" applyBorder="1"/>
    <xf numFmtId="164" fontId="1" fillId="0" borderId="25" xfId="0" applyNumberFormat="1" applyFont="1" applyBorder="1"/>
    <xf numFmtId="0" fontId="3" fillId="0" borderId="1" xfId="0" applyFont="1" applyBorder="1" applyAlignment="1">
      <alignment horizontal="center" vertical="center" wrapText="1"/>
    </xf>
    <xf numFmtId="49" fontId="1" fillId="0" borderId="19" xfId="0" applyNumberFormat="1" applyFont="1" applyBorder="1" applyAlignment="1"/>
    <xf numFmtId="49" fontId="1" fillId="0" borderId="20" xfId="0" applyNumberFormat="1" applyFont="1" applyBorder="1" applyAlignment="1"/>
    <xf numFmtId="49" fontId="1" fillId="0" borderId="21" xfId="0" applyNumberFormat="1" applyFont="1" applyBorder="1" applyAlignment="1"/>
    <xf numFmtId="49" fontId="2" fillId="0" borderId="1" xfId="0" applyNumberFormat="1" applyFont="1" applyBorder="1" applyAlignment="1"/>
    <xf numFmtId="49" fontId="1" fillId="0" borderId="1" xfId="0" applyNumberFormat="1" applyFont="1" applyBorder="1" applyAlignment="1"/>
    <xf numFmtId="49" fontId="1" fillId="0" borderId="9" xfId="0" applyNumberFormat="1" applyFont="1" applyBorder="1" applyAlignment="1"/>
    <xf numFmtId="49" fontId="1" fillId="0" borderId="0" xfId="0" applyNumberFormat="1" applyFont="1" applyAlignment="1"/>
    <xf numFmtId="49" fontId="0" fillId="0" borderId="0" xfId="0" applyNumberFormat="1" applyAlignment="1"/>
    <xf numFmtId="49" fontId="1" fillId="0" borderId="20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12" fillId="4" borderId="50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3" fontId="15" fillId="0" borderId="44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46" xfId="0" applyFont="1" applyBorder="1" applyAlignment="1">
      <alignment vertical="center" wrapText="1"/>
    </xf>
    <xf numFmtId="3" fontId="15" fillId="0" borderId="46" xfId="0" applyNumberFormat="1" applyFont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 wrapText="1"/>
    </xf>
    <xf numFmtId="0" fontId="16" fillId="4" borderId="17" xfId="0" applyFont="1" applyFill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0" fillId="0" borderId="0" xfId="0" applyAlignment="1"/>
    <xf numFmtId="172" fontId="1" fillId="0" borderId="0" xfId="0" applyNumberFormat="1" applyFont="1" applyFill="1"/>
    <xf numFmtId="172" fontId="2" fillId="0" borderId="0" xfId="0" applyNumberFormat="1" applyFont="1"/>
    <xf numFmtId="172" fontId="1" fillId="0" borderId="0" xfId="0" applyNumberFormat="1" applyFont="1"/>
    <xf numFmtId="0" fontId="5" fillId="0" borderId="19" xfId="0" applyFont="1" applyBorder="1" applyAlignment="1">
      <alignment wrapText="1"/>
    </xf>
    <xf numFmtId="164" fontId="5" fillId="0" borderId="2" xfId="0" applyNumberFormat="1" applyFont="1" applyFill="1" applyBorder="1"/>
    <xf numFmtId="164" fontId="5" fillId="0" borderId="39" xfId="0" applyNumberFormat="1" applyFont="1" applyFill="1" applyBorder="1"/>
    <xf numFmtId="164" fontId="5" fillId="0" borderId="39" xfId="0" applyNumberFormat="1" applyFont="1" applyBorder="1"/>
    <xf numFmtId="169" fontId="20" fillId="0" borderId="40" xfId="0" applyNumberFormat="1" applyFont="1" applyFill="1" applyBorder="1"/>
    <xf numFmtId="0" fontId="5" fillId="0" borderId="20" xfId="0" applyFont="1" applyBorder="1" applyAlignment="1">
      <alignment wrapText="1"/>
    </xf>
    <xf numFmtId="169" fontId="20" fillId="0" borderId="15" xfId="0" applyNumberFormat="1" applyFont="1" applyFill="1" applyBorder="1"/>
    <xf numFmtId="164" fontId="5" fillId="0" borderId="15" xfId="0" applyNumberFormat="1" applyFont="1" applyFill="1" applyBorder="1"/>
    <xf numFmtId="164" fontId="5" fillId="0" borderId="40" xfId="0" applyNumberFormat="1" applyFont="1" applyFill="1" applyBorder="1"/>
    <xf numFmtId="164" fontId="5" fillId="0" borderId="41" xfId="0" applyNumberFormat="1" applyFont="1" applyBorder="1"/>
    <xf numFmtId="169" fontId="20" fillId="0" borderId="41" xfId="0" applyNumberFormat="1" applyFont="1" applyBorder="1"/>
    <xf numFmtId="170" fontId="20" fillId="0" borderId="15" xfId="0" applyNumberFormat="1" applyFont="1" applyFill="1" applyBorder="1"/>
    <xf numFmtId="170" fontId="20" fillId="0" borderId="40" xfId="0" applyNumberFormat="1" applyFont="1" applyFill="1" applyBorder="1"/>
    <xf numFmtId="169" fontId="5" fillId="0" borderId="15" xfId="0" applyNumberFormat="1" applyFont="1" applyFill="1" applyBorder="1"/>
    <xf numFmtId="169" fontId="5" fillId="0" borderId="40" xfId="0" applyNumberFormat="1" applyFont="1" applyFill="1" applyBorder="1"/>
    <xf numFmtId="169" fontId="5" fillId="0" borderId="41" xfId="0" applyNumberFormat="1" applyFont="1" applyBorder="1"/>
    <xf numFmtId="0" fontId="5" fillId="0" borderId="21" xfId="0" applyFont="1" applyBorder="1" applyAlignment="1">
      <alignment wrapText="1"/>
    </xf>
    <xf numFmtId="169" fontId="5" fillId="0" borderId="4" xfId="0" applyNumberFormat="1" applyFont="1" applyFill="1" applyBorder="1"/>
    <xf numFmtId="169" fontId="5" fillId="0" borderId="42" xfId="0" applyNumberFormat="1" applyFont="1" applyFill="1" applyBorder="1"/>
    <xf numFmtId="169" fontId="5" fillId="0" borderId="17" xfId="0" applyNumberFormat="1" applyFont="1" applyBorder="1"/>
    <xf numFmtId="0" fontId="21" fillId="0" borderId="1" xfId="0" applyFont="1" applyBorder="1"/>
    <xf numFmtId="164" fontId="5" fillId="0" borderId="2" xfId="0" applyNumberFormat="1" applyFont="1" applyBorder="1"/>
    <xf numFmtId="164" fontId="5" fillId="0" borderId="14" xfId="0" applyNumberFormat="1" applyFont="1" applyFill="1" applyBorder="1"/>
    <xf numFmtId="164" fontId="5" fillId="0" borderId="15" xfId="0" applyNumberFormat="1" applyFont="1" applyBorder="1"/>
    <xf numFmtId="164" fontId="5" fillId="0" borderId="4" xfId="0" applyNumberFormat="1" applyFont="1" applyBorder="1"/>
    <xf numFmtId="169" fontId="5" fillId="0" borderId="15" xfId="0" applyNumberFormat="1" applyFont="1" applyBorder="1"/>
    <xf numFmtId="170" fontId="5" fillId="0" borderId="41" xfId="0" applyNumberFormat="1" applyFont="1" applyBorder="1"/>
    <xf numFmtId="169" fontId="5" fillId="0" borderId="4" xfId="0" applyNumberFormat="1" applyFont="1" applyBorder="1"/>
    <xf numFmtId="0" fontId="5" fillId="0" borderId="1" xfId="0" applyFont="1" applyBorder="1"/>
    <xf numFmtId="164" fontId="5" fillId="0" borderId="27" xfId="0" applyNumberFormat="1" applyFont="1" applyFill="1" applyBorder="1"/>
    <xf numFmtId="164" fontId="5" fillId="0" borderId="29" xfId="0" applyNumberFormat="1" applyFont="1" applyBorder="1"/>
    <xf numFmtId="0" fontId="5" fillId="0" borderId="9" xfId="0" applyFont="1" applyBorder="1" applyAlignment="1">
      <alignment wrapText="1"/>
    </xf>
    <xf numFmtId="164" fontId="5" fillId="0" borderId="42" xfId="0" applyNumberFormat="1" applyFont="1" applyFill="1" applyBorder="1"/>
    <xf numFmtId="164" fontId="5" fillId="0" borderId="17" xfId="0" applyNumberFormat="1" applyFont="1" applyBorder="1"/>
    <xf numFmtId="0" fontId="1" fillId="0" borderId="0" xfId="0" quotePrefix="1" applyFont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0" xfId="0" quotePrefix="1" applyFont="1" applyFill="1" applyAlignment="1">
      <alignment horizontal="left" wrapText="1"/>
    </xf>
    <xf numFmtId="0" fontId="1" fillId="3" borderId="0" xfId="0" quotePrefix="1" applyFont="1" applyFill="1" applyAlignment="1">
      <alignment horizontal="left"/>
    </xf>
    <xf numFmtId="0" fontId="4" fillId="2" borderId="3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21%20KONSOLIDACJA%20MSSF%202016\sprawozdanie\MSSF_31_1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19%20TAURON%202016%20jednostkowe\TAURON%20jednostkowe%20roczne\Sprawozdanie\TAURON%20jednostkowe%20MSSF_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17%20TAURON%202015%20jednostkowe\TAURON%20jednostkowe%20&#347;r&#243;droczne\3%20Q%202015\Sprawozdanie\TAURON_MSSF_2015_Q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23%20&#346;R&#211;DROCZNE%20MSSF%202017\2017%20-%20Q%20I\Sprawozdanie\MSSF_2017_Q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22%20TAURON%202017%20jednostkowe\TAURON%20jednostkowe%20&#347;r&#243;droczne\1%20Q%202017\Sprawozdania\TAURON_MSSF_2017_1Q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23%20&#346;R&#211;DROCZNE%20MSSF%202017\2017-Q2\Sprawozdanie\MSSF_2017_QI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auron.pl/Users/kheinz/Documents/KONFERENCJE%20WYNIKOWE%202017/H1%202017/Wybrane%20dane%20finansowe%20H1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22%20TAURON%202017%20jednostkowe\TAURON%20jednostkowe%20&#347;r&#243;droczne\2%20Q%202017\Sprawozdania\TAURON_MSSF_2017_2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"/>
      <sheetName val="RZS3 FIN"/>
      <sheetName val="BZ1"/>
      <sheetName val="KAP"/>
      <sheetName val="CF2"/>
      <sheetName val="Skład Grupy bezp i pośr"/>
      <sheetName val="szacunki i osądy"/>
      <sheetName val="nowe standardy"/>
      <sheetName val="nowe standardy ANGIELSKA WERSJA"/>
      <sheetName val="nowe standardy aktualizacja"/>
      <sheetName val="zmiana porównywalności SSzCD"/>
      <sheetName val="zmiana porównywalności SSzC (2"/>
      <sheetName val="okres amortyzacji"/>
      <sheetName val="wycena PM i CO2"/>
      <sheetName val="IP rodzaje"/>
      <sheetName val="kursy walut do SF"/>
      <sheetName val="Segmenty"/>
      <sheetName val="Segmenty (2)"/>
      <sheetName val="1_1 "/>
      <sheetName val="1_3_1"/>
      <sheetName val="2_5"/>
      <sheetName val="2_7"/>
      <sheetName val="2_6"/>
      <sheetName val="2_2_1"/>
      <sheetName val="2_3"/>
      <sheetName val="2_4"/>
      <sheetName val="2_34"/>
      <sheetName val="4_1"/>
      <sheetName val="4_2"/>
      <sheetName val="3_2"/>
      <sheetName val="PCD Pod.odr."/>
      <sheetName val="3_4 prez"/>
      <sheetName val="zysk na akcję"/>
      <sheetName val="8_1 "/>
      <sheetName val="RAT w leasingu finansowym"/>
      <sheetName val="8_1 zakupy"/>
      <sheetName val="amortyzacja"/>
      <sheetName val="zmiana odpisów 8_1"/>
      <sheetName val="testy RAT CGU"/>
      <sheetName val="testy wrażliwość roczne 2015"/>
      <sheetName val="Wartość firmy"/>
      <sheetName val="testy WF założenia"/>
      <sheetName val="testy RAT CGU 2"/>
      <sheetName val="11_1 PM długoterm"/>
      <sheetName val="11_9_11_10"/>
      <sheetName val="17 upr do CO2"/>
      <sheetName val="11_1"/>
      <sheetName val="JV"/>
      <sheetName val="pożyczki ECSW"/>
      <sheetName val="poz. akt. fin."/>
      <sheetName val="21_1, 21_2 poz. akt. niefin"/>
      <sheetName val="ZFSS"/>
      <sheetName val="18"/>
      <sheetName val="19_1"/>
      <sheetName val="należności z tytułu podatków"/>
      <sheetName val="20"/>
      <sheetName val="akcjonariat"/>
      <sheetName val="IRS"/>
      <sheetName val="udz. niekontr."/>
      <sheetName val="Dywidendy"/>
      <sheetName val="NBGT"/>
      <sheetName val="kredyty i obl razem"/>
      <sheetName val="kredyty pożyczki"/>
      <sheetName val="kredyty i pożyczki"/>
      <sheetName val="ruchy kredytów i pożyczek"/>
      <sheetName val="kr i poż główne pozycje"/>
      <sheetName val="obligacje"/>
      <sheetName val="ruchy obligacji"/>
      <sheetName val="emisje i wykupy w okresie"/>
      <sheetName val="zob. leasing 9_2"/>
      <sheetName val="pochodne"/>
      <sheetName val="IP met. wyceny"/>
      <sheetName val="hierarchia wartości godziwej"/>
      <sheetName val="rezerwy prac. razem"/>
      <sheetName val="22_1,22_2"/>
      <sheetName val="aktuariusz_zał"/>
      <sheetName val="wrażliwość MSR19 "/>
      <sheetName val="22_4"/>
      <sheetName val="23 rez likwid śr trw i rekultyw"/>
      <sheetName val="23 rez n zob z t św poch energ"/>
      <sheetName val="23 pozostałe rezerwy"/>
      <sheetName val="pozostałe rezerwy opis"/>
      <sheetName val="21_3,21_4 RMK. RMP"/>
      <sheetName val="24_1,24_2 poz. zob. podatkowe "/>
      <sheetName val="24_1,24_2 poz. zob."/>
      <sheetName val="cash flow"/>
      <sheetName val="cash flow (2)"/>
      <sheetName val="zob. warunkowe "/>
      <sheetName val="zob. war. podatki"/>
      <sheetName val="16_6_1 zab. spłaty zob."/>
      <sheetName val="zab.spłaty zob. 2 (2)"/>
      <sheetName val="Zob. inwestycyjne"/>
      <sheetName val="transakcje JV"/>
      <sheetName val="SSP"/>
      <sheetName val="25"/>
      <sheetName val="instr. finansowe"/>
      <sheetName val="16_2"/>
      <sheetName val="ryzyka fnansowe"/>
      <sheetName val="ryzyko kredytowe"/>
      <sheetName val="ryzyko kredytowe koncentracja"/>
      <sheetName val="16_4A,16_4B,16_4C,ruchy odp"/>
      <sheetName val="16_3A,16_3B,16_3C wiek. nal"/>
      <sheetName val="ryzyko płynności"/>
      <sheetName val="płynność"/>
      <sheetName val="16_7"/>
      <sheetName val="16_7 ryzyko stopy %"/>
      <sheetName val="16_7,16_5_2 ryzyko walutowe"/>
      <sheetName val="16_9 ryzyko cen towarów"/>
      <sheetName val="wskaźnik zadłużenia"/>
      <sheetName val="26"/>
      <sheetName val="wynagrodzenie biegłego"/>
      <sheetName val="16_8_2 ryzyko kredytowe geograf"/>
      <sheetName val="największe salda należności"/>
      <sheetName val="banki - koncentracja"/>
      <sheetName val="dług netto"/>
      <sheetName val="dług netto II"/>
      <sheetName val="nabycie rzecz akt tr"/>
      <sheetName val="zobowiązania wobec dostawców"/>
      <sheetName val="pozostałe zobowiązania finansow"/>
    </sheetNames>
    <sheetDataSet>
      <sheetData sheetId="0" refreshError="1"/>
      <sheetData sheetId="1" refreshError="1"/>
      <sheetData sheetId="2" refreshError="1">
        <row r="6">
          <cell r="D6">
            <v>17646489</v>
          </cell>
          <cell r="E6">
            <v>18264440</v>
          </cell>
        </row>
        <row r="13">
          <cell r="D13">
            <v>801522</v>
          </cell>
          <cell r="E13">
            <v>-1901216</v>
          </cell>
        </row>
        <row r="17">
          <cell r="D17">
            <v>508861</v>
          </cell>
        </row>
        <row r="19">
          <cell r="D19">
            <v>370137</v>
          </cell>
        </row>
        <row r="31">
          <cell r="D31">
            <v>277748</v>
          </cell>
        </row>
        <row r="32">
          <cell r="D32">
            <v>647885</v>
          </cell>
        </row>
        <row r="34">
          <cell r="D34">
            <v>367468</v>
          </cell>
        </row>
        <row r="35">
          <cell r="D35">
            <v>2669</v>
          </cell>
        </row>
        <row r="37">
          <cell r="D37">
            <v>644944</v>
          </cell>
        </row>
        <row r="38">
          <cell r="D38">
            <v>2941</v>
          </cell>
        </row>
        <row r="40">
          <cell r="D40">
            <v>0.20967625863103062</v>
          </cell>
        </row>
      </sheetData>
      <sheetData sheetId="3" refreshError="1">
        <row r="16">
          <cell r="D16">
            <v>29148253</v>
          </cell>
        </row>
        <row r="27">
          <cell r="D27">
            <v>4308641</v>
          </cell>
        </row>
        <row r="29">
          <cell r="D29">
            <v>33456894</v>
          </cell>
        </row>
        <row r="38">
          <cell r="D38">
            <v>8762747</v>
          </cell>
        </row>
        <row r="43">
          <cell r="D43">
            <v>16649266</v>
          </cell>
        </row>
        <row r="45">
          <cell r="D45">
            <v>30052</v>
          </cell>
        </row>
        <row r="47">
          <cell r="D47">
            <v>16679318</v>
          </cell>
        </row>
        <row r="56">
          <cell r="D56">
            <v>11968719</v>
          </cell>
        </row>
        <row r="68">
          <cell r="D68">
            <v>4808857</v>
          </cell>
        </row>
        <row r="70">
          <cell r="D70">
            <v>16777576</v>
          </cell>
        </row>
      </sheetData>
      <sheetData sheetId="4" refreshError="1"/>
      <sheetData sheetId="5" refreshError="1">
        <row r="14">
          <cell r="D14">
            <v>3064215</v>
          </cell>
        </row>
        <row r="27">
          <cell r="D27">
            <v>-3627458</v>
          </cell>
        </row>
        <row r="39">
          <cell r="D39">
            <v>590261</v>
          </cell>
        </row>
        <row r="40">
          <cell r="D40">
            <v>27018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y"/>
      <sheetName val="RZiS"/>
      <sheetName val="RZiS fin"/>
      <sheetName val="BZ1"/>
      <sheetName val="KAP"/>
      <sheetName val="CF2"/>
      <sheetName val="cash flow"/>
      <sheetName val="udz_akcje_bezpoś_pośr"/>
      <sheetName val="szacunki"/>
      <sheetName val="nowe standardy"/>
      <sheetName val="zmiana polityki"/>
      <sheetName val="zmiana polityki (2)"/>
      <sheetName val="kursy walut"/>
      <sheetName val="okresy użytkowania"/>
      <sheetName val="1_1 "/>
      <sheetName val="1_3_1"/>
      <sheetName val="2_5 "/>
      <sheetName val="2_7"/>
      <sheetName val="2_6"/>
      <sheetName val="przychody fin."/>
      <sheetName val="koszty fin."/>
      <sheetName val="przychody_koszty fin."/>
      <sheetName val="4_1"/>
      <sheetName val="4_2"/>
      <sheetName val="3_2"/>
      <sheetName val="2_1"/>
      <sheetName val="2_2"/>
      <sheetName val="dywidendy"/>
      <sheetName val="8_1"/>
      <sheetName val="10"/>
      <sheetName val="11_1"/>
      <sheetName val="udziały i akcje 31.12.2016"/>
      <sheetName val="odpisy UiA"/>
      <sheetName val="udziały i akcje 31.12.2015"/>
      <sheetName val="obligacje wew"/>
      <sheetName val="Pozostałe aktywa finansowe"/>
      <sheetName val="pochodne"/>
      <sheetName val="IP met.wyceny"/>
      <sheetName val="hierarchia wartości godziwej"/>
      <sheetName val="pożyczki udzielone"/>
      <sheetName val="pożyczki udzielone (2)"/>
      <sheetName val="11_9,10"/>
      <sheetName val="18"/>
      <sheetName val="należności"/>
      <sheetName val="nal. podatki"/>
      <sheetName val="poz aktywa nief"/>
      <sheetName val="20"/>
      <sheetName val="kapitał podstawowy"/>
      <sheetName val="OCI_IRS"/>
      <sheetName val="zyski zatrzymane ograniczenia"/>
      <sheetName val="podsumowanie kredyty i obligacj"/>
      <sheetName val="obligacje"/>
      <sheetName val="ruchy obligacje"/>
      <sheetName val="emisje i wykupy w okresie"/>
      <sheetName val="Cash Pool"/>
      <sheetName val="9_2"/>
      <sheetName val="22_1_22_2"/>
      <sheetName val="zał.aktuar."/>
      <sheetName val="An.wraż św.prac"/>
      <sheetName val="23 "/>
      <sheetName val="RMP"/>
      <sheetName val="poz zobow finansowe"/>
      <sheetName val="zobow.podatkowe"/>
      <sheetName val="zobow. warunkowe"/>
      <sheetName val="zobow. warunkowe (2)"/>
      <sheetName val="zabezpieczenia"/>
      <sheetName val="transakcje z powiązanymi"/>
      <sheetName val="wynagrodzenie zarządu"/>
      <sheetName val="instr.fin."/>
      <sheetName val="NBGT kapitał"/>
      <sheetName val="Przych_koszty fin z inst_fin"/>
      <sheetName val="wiek nal"/>
      <sheetName val="OA należności"/>
      <sheetName val="banki"/>
      <sheetName val="płynność"/>
      <sheetName val="dane do płynności"/>
      <sheetName val="ryzyko stopy proc"/>
      <sheetName val="ryzyko stopy % prez"/>
      <sheetName val="ryzyko walutowe"/>
      <sheetName val="16_9"/>
      <sheetName val="struktura zatrudnienia"/>
      <sheetName val="zab. na maj"/>
      <sheetName val="wynagrodzenie biegłego"/>
      <sheetName val="testy wrażliwość"/>
      <sheetName val="art.44 prawo en"/>
    </sheetNames>
    <sheetDataSet>
      <sheetData sheetId="0" refreshError="1"/>
      <sheetData sheetId="1" refreshError="1"/>
      <sheetData sheetId="2" refreshError="1">
        <row r="6">
          <cell r="C6">
            <v>7995328</v>
          </cell>
          <cell r="D6">
            <v>9062246</v>
          </cell>
        </row>
        <row r="12">
          <cell r="C12">
            <v>-34603</v>
          </cell>
          <cell r="D12">
            <v>-124367</v>
          </cell>
        </row>
        <row r="18">
          <cell r="C18">
            <v>-149134</v>
          </cell>
        </row>
        <row r="20">
          <cell r="C20">
            <v>-166253</v>
          </cell>
        </row>
        <row r="30">
          <cell r="C30">
            <v>104024</v>
          </cell>
        </row>
        <row r="31">
          <cell r="C31">
            <v>-62229</v>
          </cell>
        </row>
        <row r="34">
          <cell r="C34">
            <v>-0.09</v>
          </cell>
        </row>
      </sheetData>
      <sheetData sheetId="3" refreshError="1">
        <row r="17">
          <cell r="C17">
            <v>25855329</v>
          </cell>
        </row>
        <row r="28">
          <cell r="C28">
            <v>1817047</v>
          </cell>
        </row>
        <row r="30">
          <cell r="C30">
            <v>27672376</v>
          </cell>
        </row>
        <row r="39">
          <cell r="C39">
            <v>8762747</v>
          </cell>
        </row>
        <row r="43">
          <cell r="C43">
            <v>16530268</v>
          </cell>
        </row>
        <row r="53">
          <cell r="C53">
            <v>8969976</v>
          </cell>
        </row>
        <row r="63">
          <cell r="C63">
            <v>2172132</v>
          </cell>
        </row>
        <row r="65">
          <cell r="C65">
            <v>11142108</v>
          </cell>
        </row>
      </sheetData>
      <sheetData sheetId="4" refreshError="1"/>
      <sheetData sheetId="5" refreshError="1">
        <row r="13">
          <cell r="C13">
            <v>-232887</v>
          </cell>
        </row>
        <row r="29">
          <cell r="C29">
            <v>-619543</v>
          </cell>
        </row>
        <row r="43">
          <cell r="C43">
            <v>486164</v>
          </cell>
        </row>
        <row r="44">
          <cell r="C44">
            <v>-366266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Z1"/>
      <sheetName val="KAP"/>
      <sheetName val="CF2"/>
      <sheetName val="udz.i akcje bezpoś_pośr_współza"/>
      <sheetName val="1_1 "/>
      <sheetName val="1_1  trzy m-ce"/>
      <sheetName val="przychody"/>
      <sheetName val="Koszty rodzajowe"/>
      <sheetName val="przych. fin."/>
      <sheetName val="koszty fin."/>
      <sheetName val="4_1"/>
      <sheetName val="3_2"/>
      <sheetName val="8_1"/>
      <sheetName val="10"/>
      <sheetName val="11_1"/>
      <sheetName val="udziały i akcje 30.09.2015"/>
      <sheetName val="udziały i akcje 30.09.2014"/>
      <sheetName val="obligacje wewn."/>
      <sheetName val="instrumanty pochodne"/>
      <sheetName val="pożyczki udzielone"/>
      <sheetName val="11_9,10"/>
      <sheetName val="18"/>
      <sheetName val="należności"/>
      <sheetName val="wiekowanie nal."/>
      <sheetName val="20"/>
      <sheetName val="kapitał podstawowy"/>
      <sheetName val="Rach zab IRS"/>
      <sheetName val="kredyty i pozyczki, oblig-podsu"/>
      <sheetName val="obligacje"/>
      <sheetName val="obligacje ruchy"/>
      <sheetName val="Cash Pool"/>
      <sheetName val="pozostałe rezerwy"/>
      <sheetName val="zob. warunkowe"/>
      <sheetName val="transakcje z powiązanymi"/>
      <sheetName val="wynagrodzenie zarządu"/>
      <sheetName val="instr.fin."/>
      <sheetName val="hierarchia wart. godz."/>
      <sheetName val="ograniczenia"/>
      <sheetName val="Arkusz1"/>
    </sheetNames>
    <sheetDataSet>
      <sheetData sheetId="0" refreshError="1">
        <row r="44">
          <cell r="C44">
            <v>1752549394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"/>
      <sheetName val="RZS3 FIN"/>
      <sheetName val="BZ1"/>
      <sheetName val="KAP"/>
      <sheetName val="CF2"/>
      <sheetName val="Skład Grupy bezp i pośr"/>
      <sheetName val="szacunki i osądy"/>
      <sheetName val="nowe standardy"/>
      <sheetName val="zmiana porównywalności SSzC"/>
      <sheetName val="Segmenty"/>
      <sheetName val="1_1 "/>
      <sheetName val="1_3_1"/>
      <sheetName val="2_5"/>
      <sheetName val="2_3"/>
      <sheetName val="2_4"/>
      <sheetName val="2_34"/>
      <sheetName val="4_1"/>
      <sheetName val="3_2"/>
      <sheetName val="8_1 "/>
      <sheetName val="8_1 zakupy"/>
      <sheetName val="testy RAT CGU"/>
      <sheetName val="Wartość firmy"/>
      <sheetName val="testy WF założenia"/>
      <sheetName val="11_1 PM długoterm"/>
      <sheetName val="11_9_11_10"/>
      <sheetName val="11_1"/>
      <sheetName val="JV"/>
      <sheetName val="pożyczki ECSW"/>
      <sheetName val="poz. akt. fin."/>
      <sheetName val="21_1, 21_2 poz. akt. niefin"/>
      <sheetName val="18"/>
      <sheetName val="19_1"/>
      <sheetName val="należności z tytułu podatków"/>
      <sheetName val="20"/>
      <sheetName val="akcjonariat"/>
      <sheetName val="IRS"/>
      <sheetName val="kredyty i obl razem"/>
      <sheetName val="kredyty pożyczki"/>
      <sheetName val="kredyty i pożyczki"/>
      <sheetName val="ruchy kredytów i pożyczek"/>
      <sheetName val="kr i poż główne pozycje"/>
      <sheetName val="obligacje"/>
      <sheetName val="ruchy obligacji"/>
      <sheetName val="pochodne"/>
      <sheetName val="IP met. wyceny"/>
      <sheetName val="hierarchia wartości godziwej"/>
      <sheetName val="rezerwy prac. razem"/>
      <sheetName val="22_1,22_2"/>
      <sheetName val="aktuariusz_zał"/>
      <sheetName val="22_4"/>
      <sheetName val="23 rez likwid śr trw i rekultyw"/>
      <sheetName val="23  um rodz obciążenia"/>
      <sheetName val="23 rez n zob z t św poch energ"/>
      <sheetName val="23 pozostałe rezerwy"/>
      <sheetName val="pozostałe rezerwy opis"/>
      <sheetName val="21_3,21_4 RMK. RMP"/>
      <sheetName val="24_1,24_2 poz. zob. podatkowe "/>
      <sheetName val="24_1,24_2 poz. zob."/>
      <sheetName val="cash flow"/>
      <sheetName val="cash flow (2)"/>
      <sheetName val="instr. finansowe"/>
      <sheetName val="zob. warunkowe "/>
      <sheetName val="16_6_1 zab. spłaty zob."/>
      <sheetName val="zab.spłaty zob. 2 (2)"/>
      <sheetName val="zob. inwestycyjne bilans"/>
      <sheetName val="Zob. inwestycyjne"/>
      <sheetName val="pozostałe zobowiązania finansow"/>
      <sheetName val="transakcje JV"/>
      <sheetName val="SSP"/>
      <sheetName val="25"/>
      <sheetName val="zobowiązania wobec dostawców"/>
    </sheetNames>
    <sheetDataSet>
      <sheetData sheetId="0" refreshError="1"/>
      <sheetData sheetId="1" refreshError="1"/>
      <sheetData sheetId="2" refreshError="1">
        <row r="6">
          <cell r="D6">
            <v>4589537</v>
          </cell>
          <cell r="E6">
            <v>4564505</v>
          </cell>
        </row>
        <row r="12">
          <cell r="D12">
            <v>773553</v>
          </cell>
          <cell r="E12">
            <v>457180</v>
          </cell>
        </row>
        <row r="16">
          <cell r="D16">
            <v>819107</v>
          </cell>
        </row>
        <row r="18">
          <cell r="D18">
            <v>640535</v>
          </cell>
        </row>
        <row r="30">
          <cell r="D30">
            <v>-15565</v>
          </cell>
        </row>
        <row r="31">
          <cell r="D31">
            <v>624970</v>
          </cell>
        </row>
        <row r="33">
          <cell r="D33">
            <v>639830</v>
          </cell>
        </row>
        <row r="34">
          <cell r="D34">
            <v>705</v>
          </cell>
        </row>
        <row r="36">
          <cell r="D36">
            <v>624261</v>
          </cell>
        </row>
        <row r="37">
          <cell r="D37">
            <v>709</v>
          </cell>
        </row>
        <row r="39">
          <cell r="D39">
            <v>0.36508528786150718</v>
          </cell>
        </row>
      </sheetData>
      <sheetData sheetId="3" refreshError="1">
        <row r="17">
          <cell r="D17">
            <v>29251028</v>
          </cell>
        </row>
        <row r="29">
          <cell r="D29">
            <v>3965103</v>
          </cell>
        </row>
        <row r="31">
          <cell r="D31">
            <v>33216131</v>
          </cell>
        </row>
        <row r="41">
          <cell r="D41">
            <v>8762747</v>
          </cell>
        </row>
        <row r="46">
          <cell r="D46">
            <v>17273527</v>
          </cell>
        </row>
        <row r="48">
          <cell r="D48">
            <v>30761</v>
          </cell>
        </row>
        <row r="50">
          <cell r="D50">
            <v>17304288</v>
          </cell>
        </row>
        <row r="59">
          <cell r="D59">
            <v>12037860</v>
          </cell>
        </row>
        <row r="71">
          <cell r="D71">
            <v>3873983</v>
          </cell>
        </row>
        <row r="73">
          <cell r="D73">
            <v>15911843</v>
          </cell>
        </row>
      </sheetData>
      <sheetData sheetId="4" refreshError="1"/>
      <sheetData sheetId="5" refreshError="1">
        <row r="15">
          <cell r="D15">
            <v>875703</v>
          </cell>
        </row>
        <row r="25">
          <cell r="D25">
            <v>-1537015</v>
          </cell>
          <cell r="E25">
            <v>-1126600</v>
          </cell>
        </row>
        <row r="35">
          <cell r="D35">
            <v>452241</v>
          </cell>
          <cell r="E35">
            <v>555866</v>
          </cell>
        </row>
        <row r="36">
          <cell r="D36">
            <v>-209071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y"/>
      <sheetName val="RZiS"/>
      <sheetName val="RZiS fin"/>
      <sheetName val="BZ1"/>
      <sheetName val="KAP"/>
      <sheetName val="CF2"/>
      <sheetName val="cash flow"/>
      <sheetName val="udz_akcje_bezpoś_pośr"/>
      <sheetName val="szacunki"/>
      <sheetName val="nowe standardy"/>
      <sheetName val="zmiana polityki (2)"/>
      <sheetName val="1_1 "/>
      <sheetName val="1_3_1"/>
      <sheetName val="2_5 "/>
      <sheetName val="przychody fin."/>
      <sheetName val="koszty fin."/>
      <sheetName val="przychody_koszty fin."/>
      <sheetName val="4_1"/>
      <sheetName val="3_2"/>
      <sheetName val="8_1"/>
      <sheetName val="10"/>
      <sheetName val="11_1"/>
      <sheetName val="udziały i akcje 31.03.2017 NOWE"/>
      <sheetName val="odpisy UiA"/>
      <sheetName val="udziały i akcje 31.03.2016 NOWE"/>
      <sheetName val="obligacje wew"/>
      <sheetName val="Pozostałe aktywa finansowe"/>
      <sheetName val="pochodne"/>
      <sheetName val="IP met.wyceny"/>
      <sheetName val="hierarchia wartości godziwej"/>
      <sheetName val="pożyczki udzielone"/>
      <sheetName val="pożyczki udzielone (2)"/>
      <sheetName val="11_9,10"/>
      <sheetName val="18"/>
      <sheetName val="należności"/>
      <sheetName val="nal. podatki"/>
      <sheetName val="poz aktywa nief"/>
      <sheetName val="20"/>
      <sheetName val="kapitał podstawowy"/>
      <sheetName val="OCI_IRS"/>
      <sheetName val="zyski zatrzymane ograniczenia"/>
      <sheetName val="podsumowanie kredyty i obligacj"/>
      <sheetName val="obligacje"/>
      <sheetName val="ruchy obligacje"/>
      <sheetName val="Cash Pool"/>
      <sheetName val="23 "/>
      <sheetName val="23  um rodz obciążenia"/>
      <sheetName val="RMP"/>
      <sheetName val="poz zobow finansowe"/>
      <sheetName val="zobow.podatkowe"/>
      <sheetName val="zobow. warunkowe"/>
      <sheetName val="zabezpieczenia"/>
      <sheetName val="transakcje z powiązanymi"/>
      <sheetName val="wynagrodzenie zarządu"/>
      <sheetName val="instr.fin."/>
      <sheetName val="zab. na maj"/>
    </sheetNames>
    <sheetDataSet>
      <sheetData sheetId="0" refreshError="1"/>
      <sheetData sheetId="1" refreshError="1"/>
      <sheetData sheetId="2" refreshError="1">
        <row r="7">
          <cell r="C7">
            <v>1908605</v>
          </cell>
          <cell r="D7">
            <v>1935419</v>
          </cell>
        </row>
        <row r="13">
          <cell r="C13">
            <v>193182</v>
          </cell>
          <cell r="D13">
            <v>-1764</v>
          </cell>
        </row>
        <row r="17">
          <cell r="C17">
            <v>323923</v>
          </cell>
        </row>
        <row r="19">
          <cell r="C19">
            <v>277713</v>
          </cell>
        </row>
        <row r="29">
          <cell r="C29">
            <v>-3425</v>
          </cell>
        </row>
        <row r="30">
          <cell r="C30">
            <v>274288</v>
          </cell>
        </row>
        <row r="33">
          <cell r="C33">
            <v>0.16</v>
          </cell>
        </row>
      </sheetData>
      <sheetData sheetId="3" refreshError="1">
        <row r="18">
          <cell r="C18">
            <v>26320843</v>
          </cell>
        </row>
        <row r="29">
          <cell r="C29">
            <v>1642574</v>
          </cell>
        </row>
        <row r="31">
          <cell r="C31">
            <v>27963417</v>
          </cell>
        </row>
        <row r="41">
          <cell r="C41">
            <v>8762747</v>
          </cell>
        </row>
        <row r="45">
          <cell r="C45">
            <v>16804556</v>
          </cell>
        </row>
        <row r="55">
          <cell r="C55">
            <v>8951472</v>
          </cell>
        </row>
        <row r="66">
          <cell r="C66">
            <v>2207389</v>
          </cell>
        </row>
        <row r="68">
          <cell r="C68">
            <v>11158861</v>
          </cell>
        </row>
      </sheetData>
      <sheetData sheetId="4" refreshError="1"/>
      <sheetData sheetId="5" refreshError="1">
        <row r="13">
          <cell r="C13">
            <v>315051</v>
          </cell>
        </row>
        <row r="26">
          <cell r="C26">
            <v>-729825</v>
          </cell>
        </row>
        <row r="37">
          <cell r="C37">
            <v>459076</v>
          </cell>
        </row>
        <row r="38">
          <cell r="C38">
            <v>44302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"/>
      <sheetName val="RZS3 FIN"/>
      <sheetName val="BZ1"/>
      <sheetName val="KAP"/>
      <sheetName val="CF2"/>
      <sheetName val="Skład Grupy bezp i pośr"/>
      <sheetName val="szacunki i osądy"/>
      <sheetName val="nowe standardy"/>
      <sheetName val="zmiana porównywalności SSzC"/>
      <sheetName val="Segmenty"/>
      <sheetName val="1_1 "/>
      <sheetName val="1_3_1"/>
      <sheetName val="2_5"/>
      <sheetName val="2_3"/>
      <sheetName val="2_4"/>
      <sheetName val="2_34"/>
      <sheetName val="4_1"/>
      <sheetName val="3_2"/>
      <sheetName val="8_1 "/>
      <sheetName val="8_1 zakupy"/>
      <sheetName val="testy RAT CGU"/>
      <sheetName val="testy wrażliwość"/>
      <sheetName val="Wartość firmy"/>
      <sheetName val="testy WF założenia"/>
      <sheetName val="11_1 PM długoterm"/>
      <sheetName val="11_9_11_10"/>
      <sheetName val="11_1"/>
      <sheetName val="JV"/>
      <sheetName val="pożyczki ECSW"/>
      <sheetName val="poz. akt. fin."/>
      <sheetName val="21_1, 21_2 poz. akt. niefin"/>
      <sheetName val="18"/>
      <sheetName val="19_1"/>
      <sheetName val="należności z tytułu podatków"/>
      <sheetName val="20"/>
      <sheetName val="akcjonariat"/>
      <sheetName val="IRS"/>
      <sheetName val="kredyty i obl razem"/>
      <sheetName val="kredyty pożyczki"/>
      <sheetName val="kredyty i pożyczki"/>
      <sheetName val="ruchy kredytów i pożyczek"/>
      <sheetName val="kr i poż główne pozycje"/>
      <sheetName val="obligacje"/>
      <sheetName val="ruchy obligacji"/>
      <sheetName val="pochodne"/>
      <sheetName val="IP met. wyceny"/>
      <sheetName val="hierarchia wartości godziwej"/>
      <sheetName val="rezerwy prac. razem"/>
      <sheetName val="22_1,22_2"/>
      <sheetName val="aktuariusz_zał"/>
      <sheetName val="22_4"/>
      <sheetName val="23 rez likwid śr trw i rekultyw"/>
      <sheetName val="23  um rodz obciążenia"/>
      <sheetName val="23 rez n zob z t św poch energ"/>
      <sheetName val="23 pozostałe rezerwy"/>
      <sheetName val="pozostałe rezerwy opis"/>
      <sheetName val="21_3,21_4 RMK. RMP"/>
      <sheetName val="24_1,24_2 poz. zob. podatkowe "/>
      <sheetName val="24_1,24_2 poz. zob."/>
      <sheetName val="cash flow"/>
      <sheetName val="cash flow (2)"/>
      <sheetName val="instr. finansowe"/>
      <sheetName val="zob. warunkowe "/>
      <sheetName val="16_6_1 zab. spłaty zob."/>
      <sheetName val="zab.spłaty zob. 2 (2)"/>
      <sheetName val="zob. inwestycyjne bilans"/>
      <sheetName val="Zob. inwestycyjne"/>
      <sheetName val="pozostałe zobowiązania finansow"/>
      <sheetName val="transakcje JV"/>
      <sheetName val="25"/>
      <sheetName val="SSP"/>
      <sheetName val="zobowiązania wobec dostawców"/>
      <sheetName val="Arkusz2"/>
      <sheetName val="Arkusz3"/>
    </sheetNames>
    <sheetDataSet>
      <sheetData sheetId="0">
        <row r="6">
          <cell r="D6">
            <v>292082.68587841972</v>
          </cell>
        </row>
      </sheetData>
      <sheetData sheetId="1" refreshError="1"/>
      <sheetData sheetId="2" refreshError="1">
        <row r="6">
          <cell r="D6">
            <v>8755366</v>
          </cell>
          <cell r="E6">
            <v>8841026</v>
          </cell>
        </row>
        <row r="13">
          <cell r="D13">
            <v>1237194</v>
          </cell>
          <cell r="E13">
            <v>143414</v>
          </cell>
        </row>
        <row r="17">
          <cell r="D17">
            <v>1240592</v>
          </cell>
          <cell r="E17">
            <v>32675</v>
          </cell>
        </row>
        <row r="19">
          <cell r="D19">
            <v>1005477</v>
          </cell>
          <cell r="E19">
            <v>4717</v>
          </cell>
        </row>
        <row r="31">
          <cell r="D31">
            <v>-15473</v>
          </cell>
          <cell r="E31">
            <v>48369</v>
          </cell>
        </row>
        <row r="32">
          <cell r="D32">
            <v>990004</v>
          </cell>
          <cell r="E32">
            <v>53086</v>
          </cell>
        </row>
        <row r="34">
          <cell r="D34">
            <v>1004167</v>
          </cell>
          <cell r="E34">
            <v>3435</v>
          </cell>
        </row>
        <row r="35">
          <cell r="D35">
            <v>1310</v>
          </cell>
          <cell r="E35">
            <v>1282</v>
          </cell>
        </row>
        <row r="37">
          <cell r="D37">
            <v>988688</v>
          </cell>
          <cell r="E37">
            <v>51804</v>
          </cell>
        </row>
        <row r="38">
          <cell r="D38">
            <v>1316</v>
          </cell>
          <cell r="E38">
            <v>1282</v>
          </cell>
        </row>
        <row r="40">
          <cell r="D40">
            <v>0.57297500626107889</v>
          </cell>
          <cell r="E40">
            <v>1.9600018189273359E-3</v>
          </cell>
        </row>
      </sheetData>
      <sheetData sheetId="3" refreshError="1">
        <row r="17">
          <cell r="D17">
            <v>29616513</v>
          </cell>
        </row>
        <row r="29">
          <cell r="D29">
            <v>3609381</v>
          </cell>
        </row>
        <row r="31">
          <cell r="D31">
            <v>33225894</v>
          </cell>
        </row>
        <row r="41">
          <cell r="D41">
            <v>8762747</v>
          </cell>
        </row>
        <row r="46">
          <cell r="D46">
            <v>17637954</v>
          </cell>
        </row>
        <row r="48">
          <cell r="D48">
            <v>30804</v>
          </cell>
        </row>
        <row r="50">
          <cell r="D50">
            <v>17668758</v>
          </cell>
        </row>
        <row r="59">
          <cell r="D59">
            <v>11929895</v>
          </cell>
        </row>
        <row r="71">
          <cell r="D71">
            <v>3627241</v>
          </cell>
        </row>
        <row r="73">
          <cell r="D73">
            <v>15557136</v>
          </cell>
        </row>
      </sheetData>
      <sheetData sheetId="4" refreshError="1"/>
      <sheetData sheetId="5" refreshError="1">
        <row r="16">
          <cell r="D16">
            <v>1907765</v>
          </cell>
          <cell r="E16">
            <v>1417171</v>
          </cell>
        </row>
        <row r="26">
          <cell r="D26">
            <v>-2297997</v>
          </cell>
          <cell r="E26">
            <v>-1904372</v>
          </cell>
        </row>
        <row r="37">
          <cell r="D37">
            <v>173866</v>
          </cell>
          <cell r="E37">
            <v>453459</v>
          </cell>
        </row>
        <row r="38">
          <cell r="D38">
            <v>-216366</v>
          </cell>
          <cell r="E38">
            <v>-33742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>
        <row r="6">
          <cell r="D6">
            <v>4.2264999999999997</v>
          </cell>
        </row>
        <row r="10">
          <cell r="C10">
            <v>4.2473999999999998</v>
          </cell>
        </row>
        <row r="11">
          <cell r="C11">
            <v>4.3804999999999996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  <sheetName val="Daty"/>
      <sheetName val="RZiS"/>
      <sheetName val="RZiS fin"/>
      <sheetName val="BZ1"/>
      <sheetName val="KAP"/>
      <sheetName val="CF2"/>
      <sheetName val="cash flow"/>
      <sheetName val="udz_akcje_bezpoś_pośr"/>
      <sheetName val="szacunki"/>
      <sheetName val="nowe standardy"/>
      <sheetName val="zmiana polityki (2)"/>
      <sheetName val="1_1 "/>
      <sheetName val="1_3_1"/>
      <sheetName val="2_5 "/>
      <sheetName val="przychody fin."/>
      <sheetName val="koszty fin."/>
      <sheetName val="przychody_koszty fin."/>
      <sheetName val="4_1"/>
      <sheetName val="3_2"/>
      <sheetName val="8_1"/>
      <sheetName val="10"/>
      <sheetName val="11_1"/>
      <sheetName val="udziały i akcje 30.06.2017 NOWE"/>
      <sheetName val="odpisy UiA"/>
      <sheetName val="udziały i akcje 30.06.2016 NOWE"/>
      <sheetName val="obligacje wew"/>
      <sheetName val="Pozostałe aktywa finansowe"/>
      <sheetName val="pochodne"/>
      <sheetName val="IP met.wyceny"/>
      <sheetName val="hierarchia wartości godziwej"/>
      <sheetName val="pożyczki udzielone"/>
      <sheetName val="pożyczki udzielone (2)"/>
      <sheetName val="11_9,10"/>
      <sheetName val="18"/>
      <sheetName val="należności"/>
      <sheetName val="nal. podatki"/>
      <sheetName val="poz aktywa nief"/>
      <sheetName val="20"/>
      <sheetName val="kapitał podstawowy"/>
      <sheetName val="OCI_IRS"/>
      <sheetName val="zyski zatrzymane ograniczenia"/>
      <sheetName val="podsumowanie kredyty i obligacj"/>
      <sheetName val="obligacje"/>
      <sheetName val="ruchy obligacje"/>
      <sheetName val="Cash Pool"/>
      <sheetName val="23 "/>
      <sheetName val="23  um rodz obciążenia"/>
      <sheetName val="RMP"/>
      <sheetName val="poz zobow finansowe"/>
      <sheetName val="zobow.podatkowe"/>
      <sheetName val="zobow. warunkowe"/>
      <sheetName val="zabezpieczenia"/>
      <sheetName val="transakcje z powiązanymi"/>
      <sheetName val="wynagrodzenie zarządu"/>
      <sheetName val="instr.fin."/>
      <sheetName val="zab. na maj"/>
    </sheetNames>
    <sheetDataSet>
      <sheetData sheetId="0">
        <row r="7">
          <cell r="C7">
            <v>4717</v>
          </cell>
        </row>
      </sheetData>
      <sheetData sheetId="1"/>
      <sheetData sheetId="2"/>
      <sheetData sheetId="3" refreshError="1"/>
      <sheetData sheetId="4" refreshError="1"/>
      <sheetData sheetId="5" refreshError="1">
        <row r="7">
          <cell r="C7">
            <v>3620652</v>
          </cell>
          <cell r="D7">
            <v>3888292</v>
          </cell>
        </row>
        <row r="13">
          <cell r="C13">
            <v>233898</v>
          </cell>
          <cell r="D13">
            <v>28794</v>
          </cell>
        </row>
        <row r="19">
          <cell r="C19">
            <v>959442</v>
          </cell>
          <cell r="D19">
            <v>552238</v>
          </cell>
        </row>
        <row r="21">
          <cell r="C21">
            <v>900331</v>
          </cell>
          <cell r="D21">
            <v>549911</v>
          </cell>
        </row>
        <row r="31">
          <cell r="C31">
            <v>-7329</v>
          </cell>
          <cell r="D31">
            <v>39587</v>
          </cell>
        </row>
        <row r="32">
          <cell r="C32">
            <v>893002</v>
          </cell>
          <cell r="D32">
            <v>589498</v>
          </cell>
        </row>
        <row r="35">
          <cell r="C35">
            <v>0.51</v>
          </cell>
          <cell r="D35">
            <v>0.31</v>
          </cell>
        </row>
        <row r="50">
          <cell r="C50">
            <v>1752549394</v>
          </cell>
        </row>
      </sheetData>
      <sheetData sheetId="6" refreshError="1">
        <row r="18">
          <cell r="C18">
            <v>26783704</v>
          </cell>
        </row>
        <row r="29">
          <cell r="C29">
            <v>2301544</v>
          </cell>
        </row>
        <row r="31">
          <cell r="C31">
            <v>29085248</v>
          </cell>
        </row>
        <row r="41">
          <cell r="C41">
            <v>8762747</v>
          </cell>
        </row>
        <row r="45">
          <cell r="C45">
            <v>17423270</v>
          </cell>
        </row>
        <row r="55">
          <cell r="C55">
            <v>8851116</v>
          </cell>
        </row>
        <row r="66">
          <cell r="C66">
            <v>2810862</v>
          </cell>
        </row>
        <row r="68">
          <cell r="C68">
            <v>11661978</v>
          </cell>
        </row>
      </sheetData>
      <sheetData sheetId="7" refreshError="1"/>
      <sheetData sheetId="8" refreshError="1">
        <row r="15">
          <cell r="C15">
            <v>345860</v>
          </cell>
          <cell r="D15">
            <v>-148907</v>
          </cell>
        </row>
        <row r="31">
          <cell r="C31">
            <v>-1313719</v>
          </cell>
          <cell r="D31">
            <v>128447</v>
          </cell>
        </row>
        <row r="42">
          <cell r="C42">
            <v>136316</v>
          </cell>
          <cell r="D42">
            <v>394791</v>
          </cell>
        </row>
        <row r="43">
          <cell r="C43">
            <v>-831543</v>
          </cell>
          <cell r="D43">
            <v>374331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Q90"/>
  <sheetViews>
    <sheetView topLeftCell="A49" workbookViewId="0">
      <selection activeCell="K54" sqref="K54"/>
    </sheetView>
  </sheetViews>
  <sheetFormatPr defaultRowHeight="12.75"/>
  <cols>
    <col min="1" max="1" width="45" style="1" customWidth="1"/>
    <col min="2" max="5" width="15.625" style="1" customWidth="1"/>
    <col min="6" max="6" width="9" style="1"/>
    <col min="7" max="8" width="18.125" style="1" bestFit="1" customWidth="1"/>
    <col min="9" max="12" width="9" style="1"/>
    <col min="13" max="14" width="14.875" style="1" bestFit="1" customWidth="1"/>
    <col min="15" max="15" width="9" style="1"/>
    <col min="16" max="17" width="13.25" style="1" bestFit="1" customWidth="1"/>
    <col min="18" max="256" width="9" style="1"/>
    <col min="257" max="257" width="45" style="1" customWidth="1"/>
    <col min="258" max="261" width="15.625" style="1" customWidth="1"/>
    <col min="262" max="512" width="9" style="1"/>
    <col min="513" max="513" width="45" style="1" customWidth="1"/>
    <col min="514" max="517" width="15.625" style="1" customWidth="1"/>
    <col min="518" max="768" width="9" style="1"/>
    <col min="769" max="769" width="45" style="1" customWidth="1"/>
    <col min="770" max="773" width="15.625" style="1" customWidth="1"/>
    <col min="774" max="1024" width="9" style="1"/>
    <col min="1025" max="1025" width="45" style="1" customWidth="1"/>
    <col min="1026" max="1029" width="15.625" style="1" customWidth="1"/>
    <col min="1030" max="1280" width="9" style="1"/>
    <col min="1281" max="1281" width="45" style="1" customWidth="1"/>
    <col min="1282" max="1285" width="15.625" style="1" customWidth="1"/>
    <col min="1286" max="1536" width="9" style="1"/>
    <col min="1537" max="1537" width="45" style="1" customWidth="1"/>
    <col min="1538" max="1541" width="15.625" style="1" customWidth="1"/>
    <col min="1542" max="1792" width="9" style="1"/>
    <col min="1793" max="1793" width="45" style="1" customWidth="1"/>
    <col min="1794" max="1797" width="15.625" style="1" customWidth="1"/>
    <col min="1798" max="2048" width="9" style="1"/>
    <col min="2049" max="2049" width="45" style="1" customWidth="1"/>
    <col min="2050" max="2053" width="15.625" style="1" customWidth="1"/>
    <col min="2054" max="2304" width="9" style="1"/>
    <col min="2305" max="2305" width="45" style="1" customWidth="1"/>
    <col min="2306" max="2309" width="15.625" style="1" customWidth="1"/>
    <col min="2310" max="2560" width="9" style="1"/>
    <col min="2561" max="2561" width="45" style="1" customWidth="1"/>
    <col min="2562" max="2565" width="15.625" style="1" customWidth="1"/>
    <col min="2566" max="2816" width="9" style="1"/>
    <col min="2817" max="2817" width="45" style="1" customWidth="1"/>
    <col min="2818" max="2821" width="15.625" style="1" customWidth="1"/>
    <col min="2822" max="3072" width="9" style="1"/>
    <col min="3073" max="3073" width="45" style="1" customWidth="1"/>
    <col min="3074" max="3077" width="15.625" style="1" customWidth="1"/>
    <col min="3078" max="3328" width="9" style="1"/>
    <col min="3329" max="3329" width="45" style="1" customWidth="1"/>
    <col min="3330" max="3333" width="15.625" style="1" customWidth="1"/>
    <col min="3334" max="3584" width="9" style="1"/>
    <col min="3585" max="3585" width="45" style="1" customWidth="1"/>
    <col min="3586" max="3589" width="15.625" style="1" customWidth="1"/>
    <col min="3590" max="3840" width="9" style="1"/>
    <col min="3841" max="3841" width="45" style="1" customWidth="1"/>
    <col min="3842" max="3845" width="15.625" style="1" customWidth="1"/>
    <col min="3846" max="4096" width="9" style="1"/>
    <col min="4097" max="4097" width="45" style="1" customWidth="1"/>
    <col min="4098" max="4101" width="15.625" style="1" customWidth="1"/>
    <col min="4102" max="4352" width="9" style="1"/>
    <col min="4353" max="4353" width="45" style="1" customWidth="1"/>
    <col min="4354" max="4357" width="15.625" style="1" customWidth="1"/>
    <col min="4358" max="4608" width="9" style="1"/>
    <col min="4609" max="4609" width="45" style="1" customWidth="1"/>
    <col min="4610" max="4613" width="15.625" style="1" customWidth="1"/>
    <col min="4614" max="4864" width="9" style="1"/>
    <col min="4865" max="4865" width="45" style="1" customWidth="1"/>
    <col min="4866" max="4869" width="15.625" style="1" customWidth="1"/>
    <col min="4870" max="5120" width="9" style="1"/>
    <col min="5121" max="5121" width="45" style="1" customWidth="1"/>
    <col min="5122" max="5125" width="15.625" style="1" customWidth="1"/>
    <col min="5126" max="5376" width="9" style="1"/>
    <col min="5377" max="5377" width="45" style="1" customWidth="1"/>
    <col min="5378" max="5381" width="15.625" style="1" customWidth="1"/>
    <col min="5382" max="5632" width="9" style="1"/>
    <col min="5633" max="5633" width="45" style="1" customWidth="1"/>
    <col min="5634" max="5637" width="15.625" style="1" customWidth="1"/>
    <col min="5638" max="5888" width="9" style="1"/>
    <col min="5889" max="5889" width="45" style="1" customWidth="1"/>
    <col min="5890" max="5893" width="15.625" style="1" customWidth="1"/>
    <col min="5894" max="6144" width="9" style="1"/>
    <col min="6145" max="6145" width="45" style="1" customWidth="1"/>
    <col min="6146" max="6149" width="15.625" style="1" customWidth="1"/>
    <col min="6150" max="6400" width="9" style="1"/>
    <col min="6401" max="6401" width="45" style="1" customWidth="1"/>
    <col min="6402" max="6405" width="15.625" style="1" customWidth="1"/>
    <col min="6406" max="6656" width="9" style="1"/>
    <col min="6657" max="6657" width="45" style="1" customWidth="1"/>
    <col min="6658" max="6661" width="15.625" style="1" customWidth="1"/>
    <col min="6662" max="6912" width="9" style="1"/>
    <col min="6913" max="6913" width="45" style="1" customWidth="1"/>
    <col min="6914" max="6917" width="15.625" style="1" customWidth="1"/>
    <col min="6918" max="7168" width="9" style="1"/>
    <col min="7169" max="7169" width="45" style="1" customWidth="1"/>
    <col min="7170" max="7173" width="15.625" style="1" customWidth="1"/>
    <col min="7174" max="7424" width="9" style="1"/>
    <col min="7425" max="7425" width="45" style="1" customWidth="1"/>
    <col min="7426" max="7429" width="15.625" style="1" customWidth="1"/>
    <col min="7430" max="7680" width="9" style="1"/>
    <col min="7681" max="7681" width="45" style="1" customWidth="1"/>
    <col min="7682" max="7685" width="15.625" style="1" customWidth="1"/>
    <col min="7686" max="7936" width="9" style="1"/>
    <col min="7937" max="7937" width="45" style="1" customWidth="1"/>
    <col min="7938" max="7941" width="15.625" style="1" customWidth="1"/>
    <col min="7942" max="8192" width="9" style="1"/>
    <col min="8193" max="8193" width="45" style="1" customWidth="1"/>
    <col min="8194" max="8197" width="15.625" style="1" customWidth="1"/>
    <col min="8198" max="8448" width="9" style="1"/>
    <col min="8449" max="8449" width="45" style="1" customWidth="1"/>
    <col min="8450" max="8453" width="15.625" style="1" customWidth="1"/>
    <col min="8454" max="8704" width="9" style="1"/>
    <col min="8705" max="8705" width="45" style="1" customWidth="1"/>
    <col min="8706" max="8709" width="15.625" style="1" customWidth="1"/>
    <col min="8710" max="8960" width="9" style="1"/>
    <col min="8961" max="8961" width="45" style="1" customWidth="1"/>
    <col min="8962" max="8965" width="15.625" style="1" customWidth="1"/>
    <col min="8966" max="9216" width="9" style="1"/>
    <col min="9217" max="9217" width="45" style="1" customWidth="1"/>
    <col min="9218" max="9221" width="15.625" style="1" customWidth="1"/>
    <col min="9222" max="9472" width="9" style="1"/>
    <col min="9473" max="9473" width="45" style="1" customWidth="1"/>
    <col min="9474" max="9477" width="15.625" style="1" customWidth="1"/>
    <col min="9478" max="9728" width="9" style="1"/>
    <col min="9729" max="9729" width="45" style="1" customWidth="1"/>
    <col min="9730" max="9733" width="15.625" style="1" customWidth="1"/>
    <col min="9734" max="9984" width="9" style="1"/>
    <col min="9985" max="9985" width="45" style="1" customWidth="1"/>
    <col min="9986" max="9989" width="15.625" style="1" customWidth="1"/>
    <col min="9990" max="10240" width="9" style="1"/>
    <col min="10241" max="10241" width="45" style="1" customWidth="1"/>
    <col min="10242" max="10245" width="15.625" style="1" customWidth="1"/>
    <col min="10246" max="10496" width="9" style="1"/>
    <col min="10497" max="10497" width="45" style="1" customWidth="1"/>
    <col min="10498" max="10501" width="15.625" style="1" customWidth="1"/>
    <col min="10502" max="10752" width="9" style="1"/>
    <col min="10753" max="10753" width="45" style="1" customWidth="1"/>
    <col min="10754" max="10757" width="15.625" style="1" customWidth="1"/>
    <col min="10758" max="11008" width="9" style="1"/>
    <col min="11009" max="11009" width="45" style="1" customWidth="1"/>
    <col min="11010" max="11013" width="15.625" style="1" customWidth="1"/>
    <col min="11014" max="11264" width="9" style="1"/>
    <col min="11265" max="11265" width="45" style="1" customWidth="1"/>
    <col min="11266" max="11269" width="15.625" style="1" customWidth="1"/>
    <col min="11270" max="11520" width="9" style="1"/>
    <col min="11521" max="11521" width="45" style="1" customWidth="1"/>
    <col min="11522" max="11525" width="15.625" style="1" customWidth="1"/>
    <col min="11526" max="11776" width="9" style="1"/>
    <col min="11777" max="11777" width="45" style="1" customWidth="1"/>
    <col min="11778" max="11781" width="15.625" style="1" customWidth="1"/>
    <col min="11782" max="12032" width="9" style="1"/>
    <col min="12033" max="12033" width="45" style="1" customWidth="1"/>
    <col min="12034" max="12037" width="15.625" style="1" customWidth="1"/>
    <col min="12038" max="12288" width="9" style="1"/>
    <col min="12289" max="12289" width="45" style="1" customWidth="1"/>
    <col min="12290" max="12293" width="15.625" style="1" customWidth="1"/>
    <col min="12294" max="12544" width="9" style="1"/>
    <col min="12545" max="12545" width="45" style="1" customWidth="1"/>
    <col min="12546" max="12549" width="15.625" style="1" customWidth="1"/>
    <col min="12550" max="12800" width="9" style="1"/>
    <col min="12801" max="12801" width="45" style="1" customWidth="1"/>
    <col min="12802" max="12805" width="15.625" style="1" customWidth="1"/>
    <col min="12806" max="13056" width="9" style="1"/>
    <col min="13057" max="13057" width="45" style="1" customWidth="1"/>
    <col min="13058" max="13061" width="15.625" style="1" customWidth="1"/>
    <col min="13062" max="13312" width="9" style="1"/>
    <col min="13313" max="13313" width="45" style="1" customWidth="1"/>
    <col min="13314" max="13317" width="15.625" style="1" customWidth="1"/>
    <col min="13318" max="13568" width="9" style="1"/>
    <col min="13569" max="13569" width="45" style="1" customWidth="1"/>
    <col min="13570" max="13573" width="15.625" style="1" customWidth="1"/>
    <col min="13574" max="13824" width="9" style="1"/>
    <col min="13825" max="13825" width="45" style="1" customWidth="1"/>
    <col min="13826" max="13829" width="15.625" style="1" customWidth="1"/>
    <col min="13830" max="14080" width="9" style="1"/>
    <col min="14081" max="14081" width="45" style="1" customWidth="1"/>
    <col min="14082" max="14085" width="15.625" style="1" customWidth="1"/>
    <col min="14086" max="14336" width="9" style="1"/>
    <col min="14337" max="14337" width="45" style="1" customWidth="1"/>
    <col min="14338" max="14341" width="15.625" style="1" customWidth="1"/>
    <col min="14342" max="14592" width="9" style="1"/>
    <col min="14593" max="14593" width="45" style="1" customWidth="1"/>
    <col min="14594" max="14597" width="15.625" style="1" customWidth="1"/>
    <col min="14598" max="14848" width="9" style="1"/>
    <col min="14849" max="14849" width="45" style="1" customWidth="1"/>
    <col min="14850" max="14853" width="15.625" style="1" customWidth="1"/>
    <col min="14854" max="15104" width="9" style="1"/>
    <col min="15105" max="15105" width="45" style="1" customWidth="1"/>
    <col min="15106" max="15109" width="15.625" style="1" customWidth="1"/>
    <col min="15110" max="15360" width="9" style="1"/>
    <col min="15361" max="15361" width="45" style="1" customWidth="1"/>
    <col min="15362" max="15365" width="15.625" style="1" customWidth="1"/>
    <col min="15366" max="15616" width="9" style="1"/>
    <col min="15617" max="15617" width="45" style="1" customWidth="1"/>
    <col min="15618" max="15621" width="15.625" style="1" customWidth="1"/>
    <col min="15622" max="15872" width="9" style="1"/>
    <col min="15873" max="15873" width="45" style="1" customWidth="1"/>
    <col min="15874" max="15877" width="15.625" style="1" customWidth="1"/>
    <col min="15878" max="16128" width="9" style="1"/>
    <col min="16129" max="16129" width="45" style="1" customWidth="1"/>
    <col min="16130" max="16133" width="15.625" style="1" customWidth="1"/>
    <col min="16134" max="16384" width="9" style="1"/>
  </cols>
  <sheetData>
    <row r="1" spans="1:16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6" s="2" customFormat="1" ht="31.5" thickBot="1">
      <c r="A2" s="193"/>
      <c r="B2" s="49" t="s">
        <v>55</v>
      </c>
      <c r="C2" s="50" t="s">
        <v>157</v>
      </c>
      <c r="D2" s="49" t="s">
        <v>55</v>
      </c>
      <c r="E2" s="51" t="s">
        <v>157</v>
      </c>
    </row>
    <row r="3" spans="1:16" s="2" customFormat="1" ht="27" customHeight="1" thickBot="1">
      <c r="A3" s="198" t="s">
        <v>35</v>
      </c>
      <c r="B3" s="199"/>
      <c r="C3" s="199"/>
      <c r="D3" s="199"/>
      <c r="E3" s="200"/>
    </row>
    <row r="4" spans="1:16">
      <c r="A4" s="7" t="s">
        <v>3</v>
      </c>
      <c r="B4" s="26">
        <v>7260289</v>
      </c>
      <c r="C4" s="23">
        <v>6779287</v>
      </c>
      <c r="D4" s="24">
        <v>1813153.3293930592</v>
      </c>
      <c r="E4" s="22">
        <v>1500367.8279633352</v>
      </c>
      <c r="G4" s="21"/>
      <c r="H4" s="21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782751</v>
      </c>
      <c r="C5" s="52">
        <v>711803</v>
      </c>
      <c r="D5" s="24">
        <v>195480.86608339511</v>
      </c>
      <c r="E5" s="22">
        <v>157533.72309621732</v>
      </c>
      <c r="G5" s="21"/>
      <c r="H5" s="21"/>
      <c r="J5" s="21"/>
      <c r="K5" s="21"/>
      <c r="M5" s="21"/>
      <c r="N5" s="21"/>
      <c r="O5" s="21"/>
      <c r="P5" s="21"/>
    </row>
    <row r="6" spans="1:16">
      <c r="A6" s="8" t="s">
        <v>37</v>
      </c>
      <c r="B6" s="29">
        <v>721458</v>
      </c>
      <c r="C6" s="52">
        <v>674914</v>
      </c>
      <c r="D6" s="24">
        <v>180173.81604468607</v>
      </c>
      <c r="E6" s="22">
        <v>149369.58005200935</v>
      </c>
      <c r="G6" s="21"/>
      <c r="H6" s="21"/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572961</v>
      </c>
      <c r="C7" s="52">
        <v>527235</v>
      </c>
      <c r="D7" s="24">
        <v>143088.81433815882</v>
      </c>
      <c r="E7" s="22">
        <v>116685.78595009312</v>
      </c>
      <c r="G7" s="21"/>
      <c r="H7" s="21"/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481767</v>
      </c>
      <c r="C8" s="52">
        <v>424576</v>
      </c>
      <c r="D8" s="24">
        <v>120314.4172417525</v>
      </c>
      <c r="E8" s="22">
        <v>93965.65906198704</v>
      </c>
      <c r="G8" s="21"/>
      <c r="H8" s="21"/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91194</v>
      </c>
      <c r="C9" s="52">
        <v>102659</v>
      </c>
      <c r="D9" s="24">
        <v>22774.397096406308</v>
      </c>
      <c r="E9" s="22">
        <v>22720.126888106082</v>
      </c>
      <c r="G9" s="21"/>
      <c r="H9" s="21"/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-6388</v>
      </c>
      <c r="C10" s="52">
        <v>17713</v>
      </c>
      <c r="D10" s="53">
        <v>-1595.3116285264764</v>
      </c>
      <c r="E10" s="22">
        <v>3920.178528614374</v>
      </c>
      <c r="G10" s="21"/>
      <c r="H10" s="21"/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566573</v>
      </c>
      <c r="C11" s="52">
        <v>544948</v>
      </c>
      <c r="D11" s="24">
        <v>141493.50270963233</v>
      </c>
      <c r="E11" s="22">
        <v>120605.96447870751</v>
      </c>
      <c r="G11" s="21"/>
      <c r="H11" s="21"/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476337</v>
      </c>
      <c r="C12" s="52">
        <v>439562</v>
      </c>
      <c r="D12" s="24">
        <v>118958.35241036571</v>
      </c>
      <c r="E12" s="22">
        <v>97282.307592999015</v>
      </c>
      <c r="G12" s="21"/>
      <c r="H12" s="21"/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90236</v>
      </c>
      <c r="C13" s="52">
        <v>105386</v>
      </c>
      <c r="D13" s="24">
        <v>22535.150299266614</v>
      </c>
      <c r="E13" s="22">
        <v>23323.656885708489</v>
      </c>
      <c r="G13" s="21"/>
      <c r="H13" s="21"/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0.30919374712472653</v>
      </c>
      <c r="C14" s="54">
        <v>0.27320547681543617</v>
      </c>
      <c r="D14" s="25">
        <v>7.7216715757005477E-2</v>
      </c>
      <c r="E14" s="55">
        <v>6.0464870101717673E-2</v>
      </c>
      <c r="G14" s="21"/>
      <c r="H14" s="21"/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1558139530.5696745</v>
      </c>
      <c r="C15" s="52">
        <v>1554053765.4990792</v>
      </c>
      <c r="D15" s="24">
        <v>1558139530.5696745</v>
      </c>
      <c r="E15" s="22">
        <v>1554053765.4990792</v>
      </c>
      <c r="M15" s="21"/>
      <c r="N15" s="21"/>
      <c r="O15" s="21"/>
      <c r="P15" s="21"/>
    </row>
    <row r="16" spans="1:16">
      <c r="A16" s="8" t="s">
        <v>13</v>
      </c>
      <c r="B16" s="29">
        <v>1090887</v>
      </c>
      <c r="C16" s="52">
        <v>805054</v>
      </c>
      <c r="D16" s="24">
        <v>272433.42462560459</v>
      </c>
      <c r="E16" s="22">
        <v>178171.70469006471</v>
      </c>
      <c r="G16" s="38"/>
      <c r="H16" s="38"/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-733338</v>
      </c>
      <c r="C17" s="56">
        <v>-652143</v>
      </c>
      <c r="D17" s="53">
        <v>-183140.67611777538</v>
      </c>
      <c r="E17" s="36">
        <v>-144329.98284797402</v>
      </c>
      <c r="G17" s="38"/>
      <c r="H17" s="38"/>
      <c r="J17" s="21"/>
      <c r="K17" s="21"/>
      <c r="M17" s="21"/>
      <c r="N17" s="21"/>
      <c r="O17" s="21"/>
      <c r="P17" s="21"/>
    </row>
    <row r="18" spans="1:16">
      <c r="A18" s="8" t="s">
        <v>15</v>
      </c>
      <c r="B18" s="34">
        <v>-294251</v>
      </c>
      <c r="C18" s="56">
        <v>-60845</v>
      </c>
      <c r="D18" s="53">
        <v>-73484.978397862273</v>
      </c>
      <c r="E18" s="36">
        <v>-13466.000258202541</v>
      </c>
      <c r="G18" s="38"/>
      <c r="H18" s="38"/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1">
        <v>63298</v>
      </c>
      <c r="C19" s="57">
        <v>92066</v>
      </c>
      <c r="D19" s="24">
        <v>15807.770109966954</v>
      </c>
      <c r="E19" s="22">
        <v>20375.72158388816</v>
      </c>
      <c r="G19" s="38"/>
      <c r="H19" s="38"/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38</v>
      </c>
      <c r="C20" s="58" t="s">
        <v>16</v>
      </c>
      <c r="D20" s="58" t="s">
        <v>38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18242724</v>
      </c>
      <c r="C21" s="23">
        <v>18475838.470210001</v>
      </c>
      <c r="D21" s="24">
        <v>4400290.4143952914</v>
      </c>
      <c r="E21" s="22">
        <v>4497307.4510028725</v>
      </c>
      <c r="G21" s="21"/>
      <c r="H21" s="21"/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3768199.6</v>
      </c>
      <c r="C22" s="52">
        <v>3673704</v>
      </c>
      <c r="D22" s="24">
        <v>908919.77422934049</v>
      </c>
      <c r="E22" s="22">
        <v>894236.8920695195</v>
      </c>
      <c r="G22" s="21"/>
      <c r="H22" s="21"/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5778</v>
      </c>
      <c r="C23" s="52">
        <v>5951</v>
      </c>
      <c r="D23" s="24">
        <v>1393.6996478363644</v>
      </c>
      <c r="E23" s="22">
        <v>1448.5662820700063</v>
      </c>
      <c r="G23" s="21"/>
      <c r="H23" s="21"/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22016701.600000001</v>
      </c>
      <c r="C24" s="52">
        <v>22155493.470210001</v>
      </c>
      <c r="D24" s="24">
        <v>5310603.888272468</v>
      </c>
      <c r="E24" s="22">
        <v>5392992.9093544623</v>
      </c>
      <c r="G24" s="21"/>
      <c r="H24" s="21"/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14304949</v>
      </c>
      <c r="C25" s="52">
        <v>13986284</v>
      </c>
      <c r="D25" s="24">
        <v>3450467.7022528821</v>
      </c>
      <c r="E25" s="22">
        <v>3404479.8208461124</v>
      </c>
      <c r="G25" s="21"/>
      <c r="H25" s="21"/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12507949.5</v>
      </c>
      <c r="C26" s="52">
        <v>11858566.01754</v>
      </c>
      <c r="D26" s="24">
        <v>3017017.101645038</v>
      </c>
      <c r="E26" s="22">
        <v>2886560.0548999561</v>
      </c>
      <c r="G26" s="21"/>
      <c r="H26" s="21"/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2289945</v>
      </c>
      <c r="C27" s="52">
        <v>2375100.4148599999</v>
      </c>
      <c r="D27" s="24">
        <v>552352.98374258284</v>
      </c>
      <c r="E27" s="22">
        <v>578136.51109001506</v>
      </c>
      <c r="G27" s="21"/>
      <c r="H27" s="21"/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14797894.5</v>
      </c>
      <c r="C28" s="52">
        <v>14233666.432399999</v>
      </c>
      <c r="D28" s="24">
        <v>3569370.0853876211</v>
      </c>
      <c r="E28" s="22">
        <v>3464696.5659899712</v>
      </c>
      <c r="G28" s="21"/>
      <c r="H28" s="21"/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3860387</v>
      </c>
      <c r="C29" s="52">
        <v>4027448.78094</v>
      </c>
      <c r="D29" s="24">
        <v>931156.1097978676</v>
      </c>
      <c r="E29" s="22">
        <v>980343.89293121069</v>
      </c>
      <c r="G29" s="21"/>
      <c r="H29" s="21"/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3358420</v>
      </c>
      <c r="C30" s="52">
        <v>3894378.2568700002</v>
      </c>
      <c r="D30" s="24">
        <v>810077.66896618262</v>
      </c>
      <c r="E30" s="22">
        <v>947952.45043327985</v>
      </c>
      <c r="G30" s="21"/>
      <c r="H30" s="21"/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7218807</v>
      </c>
      <c r="C31" s="57">
        <v>7921827.0378099997</v>
      </c>
      <c r="D31" s="24">
        <v>1741233.7787640502</v>
      </c>
      <c r="E31" s="22">
        <v>1928296.3433644904</v>
      </c>
      <c r="G31" s="21"/>
      <c r="H31" s="21"/>
      <c r="J31" s="21"/>
      <c r="K31" s="21"/>
      <c r="M31" s="21"/>
      <c r="N31" s="21"/>
      <c r="O31" s="21"/>
      <c r="P31" s="21"/>
    </row>
    <row r="32" spans="1:16" ht="30" customHeight="1" thickBot="1">
      <c r="A32" s="201" t="s">
        <v>36</v>
      </c>
      <c r="B32" s="202"/>
      <c r="C32" s="202"/>
      <c r="D32" s="202"/>
      <c r="E32" s="203"/>
      <c r="M32" s="21"/>
      <c r="N32" s="21"/>
      <c r="O32" s="21"/>
      <c r="P32" s="21"/>
    </row>
    <row r="33" spans="1:17" ht="31.5" thickBot="1">
      <c r="A33" s="13"/>
      <c r="B33" s="49" t="s">
        <v>158</v>
      </c>
      <c r="C33" s="49" t="s">
        <v>157</v>
      </c>
      <c r="D33" s="49" t="s">
        <v>158</v>
      </c>
      <c r="E33" s="49" t="s">
        <v>157</v>
      </c>
      <c r="M33" s="21"/>
      <c r="N33" s="21"/>
      <c r="O33" s="21"/>
      <c r="P33" s="21"/>
    </row>
    <row r="34" spans="1:17">
      <c r="A34" s="7" t="s">
        <v>3</v>
      </c>
      <c r="B34" s="26">
        <v>3406739.5909299999</v>
      </c>
      <c r="C34" s="23">
        <v>3589069.41683</v>
      </c>
      <c r="D34" s="24">
        <v>850784.48415343778</v>
      </c>
      <c r="E34" s="22">
        <v>794320.15274450858</v>
      </c>
      <c r="G34" s="38"/>
      <c r="H34" s="38"/>
      <c r="J34" s="21"/>
      <c r="K34" s="21"/>
      <c r="M34" s="21"/>
      <c r="N34" s="21"/>
      <c r="O34" s="21"/>
      <c r="P34" s="21"/>
      <c r="Q34" s="21"/>
    </row>
    <row r="35" spans="1:17">
      <c r="A35" s="8" t="s">
        <v>4</v>
      </c>
      <c r="B35" s="29">
        <v>12203.521430000303</v>
      </c>
      <c r="C35" s="52">
        <v>71461.217210000308</v>
      </c>
      <c r="D35" s="24">
        <v>3047.6549227068781</v>
      </c>
      <c r="E35" s="22">
        <v>15815.543913244013</v>
      </c>
      <c r="G35" s="38"/>
      <c r="H35" s="38"/>
      <c r="J35" s="21"/>
      <c r="K35" s="21"/>
      <c r="M35" s="21"/>
      <c r="N35" s="21"/>
      <c r="O35" s="21"/>
      <c r="P35" s="21"/>
      <c r="Q35" s="21"/>
    </row>
    <row r="36" spans="1:17">
      <c r="A36" s="8" t="s">
        <v>5</v>
      </c>
      <c r="B36" s="29">
        <v>196469.6708100003</v>
      </c>
      <c r="C36" s="52">
        <v>109810.28236000032</v>
      </c>
      <c r="D36" s="24">
        <v>49065.490058854462</v>
      </c>
      <c r="E36" s="22">
        <v>24302.823413806527</v>
      </c>
      <c r="G36" s="38"/>
      <c r="H36" s="38"/>
      <c r="J36" s="21"/>
      <c r="K36" s="21"/>
      <c r="M36" s="21"/>
      <c r="N36" s="21"/>
      <c r="O36" s="21"/>
      <c r="P36" s="21"/>
      <c r="Q36" s="21"/>
    </row>
    <row r="37" spans="1:17">
      <c r="A37" s="8" t="s">
        <v>6</v>
      </c>
      <c r="B37" s="29">
        <v>189068.9491200003</v>
      </c>
      <c r="C37" s="52">
        <v>95591.209670000331</v>
      </c>
      <c r="D37" s="24">
        <v>47217.265673828617</v>
      </c>
      <c r="E37" s="22">
        <v>21155.908523265964</v>
      </c>
      <c r="G37" s="38"/>
      <c r="H37" s="38"/>
      <c r="J37" s="21"/>
      <c r="K37" s="21"/>
      <c r="M37" s="21"/>
      <c r="N37" s="21"/>
      <c r="O37" s="21"/>
      <c r="P37" s="21"/>
      <c r="Q37" s="21"/>
    </row>
    <row r="38" spans="1:17">
      <c r="A38" s="8" t="s">
        <v>10</v>
      </c>
      <c r="B38" s="29">
        <v>189068.9491200003</v>
      </c>
      <c r="C38" s="52">
        <v>95591.209670000331</v>
      </c>
      <c r="D38" s="24">
        <v>47217.265673828617</v>
      </c>
      <c r="E38" s="22">
        <v>21155.908523265964</v>
      </c>
      <c r="G38" s="38"/>
      <c r="H38" s="38"/>
      <c r="J38" s="21"/>
      <c r="K38" s="21"/>
      <c r="M38" s="21"/>
      <c r="N38" s="21"/>
      <c r="O38" s="21"/>
      <c r="P38" s="21"/>
      <c r="Q38" s="21"/>
    </row>
    <row r="39" spans="1:17" ht="25.5">
      <c r="A39" s="8" t="s">
        <v>29</v>
      </c>
      <c r="B39" s="30">
        <v>0.12134275872641163</v>
      </c>
      <c r="C39" s="54">
        <v>6.2803558728386027E-2</v>
      </c>
      <c r="D39" s="25">
        <v>3.0303618352180189E-2</v>
      </c>
      <c r="E39" s="55">
        <v>1.3899461550702354E-2</v>
      </c>
      <c r="G39" s="38"/>
      <c r="H39" s="38"/>
      <c r="J39" s="21"/>
      <c r="K39" s="21"/>
      <c r="M39" s="21"/>
      <c r="N39" s="21"/>
      <c r="O39" s="21"/>
      <c r="P39" s="21"/>
      <c r="Q39" s="21"/>
    </row>
    <row r="40" spans="1:17" ht="25.5">
      <c r="A40" s="8" t="s">
        <v>30</v>
      </c>
      <c r="B40" s="29">
        <v>1558139530.5696745</v>
      </c>
      <c r="C40" s="52">
        <v>1522066768.2768571</v>
      </c>
      <c r="D40" s="24">
        <v>1558139530.5696745</v>
      </c>
      <c r="E40" s="22">
        <v>1522066768.2768571</v>
      </c>
      <c r="G40" s="38"/>
      <c r="H40" s="38"/>
      <c r="J40" s="21"/>
      <c r="K40" s="21"/>
      <c r="M40" s="21"/>
      <c r="N40" s="21"/>
      <c r="O40" s="21"/>
      <c r="P40" s="21"/>
      <c r="Q40" s="21"/>
    </row>
    <row r="41" spans="1:17">
      <c r="A41" s="8" t="s">
        <v>13</v>
      </c>
      <c r="B41" s="34">
        <v>-166514.0012399996</v>
      </c>
      <c r="C41" s="56">
        <v>33991.988000000361</v>
      </c>
      <c r="D41" s="53">
        <v>-41584.490058021838</v>
      </c>
      <c r="E41" s="36">
        <v>7522.9865919109625</v>
      </c>
      <c r="G41" s="38"/>
      <c r="H41" s="38"/>
      <c r="J41" s="21"/>
      <c r="K41" s="21"/>
      <c r="M41" s="21"/>
      <c r="N41" s="21"/>
      <c r="O41" s="21"/>
      <c r="P41" s="21"/>
      <c r="Q41" s="21"/>
    </row>
    <row r="42" spans="1:17">
      <c r="A42" s="8" t="s">
        <v>14</v>
      </c>
      <c r="B42" s="34">
        <v>13610.062570000006</v>
      </c>
      <c r="C42" s="56">
        <v>-4239.89876</v>
      </c>
      <c r="D42" s="53">
        <v>3398.9184538030604</v>
      </c>
      <c r="E42" s="36">
        <v>-938.35940170782533</v>
      </c>
      <c r="G42" s="38"/>
      <c r="H42" s="38"/>
      <c r="J42" s="21"/>
      <c r="K42" s="21"/>
      <c r="M42" s="21"/>
      <c r="N42" s="21"/>
      <c r="O42" s="21"/>
      <c r="P42" s="21"/>
      <c r="Q42" s="21"/>
    </row>
    <row r="43" spans="1:17">
      <c r="A43" s="8" t="s">
        <v>15</v>
      </c>
      <c r="B43" s="34">
        <v>-1133.82017</v>
      </c>
      <c r="C43" s="56">
        <v>-3628.1823200000003</v>
      </c>
      <c r="D43" s="53">
        <v>-283.15536973369854</v>
      </c>
      <c r="E43" s="36">
        <v>-802.9764821748031</v>
      </c>
      <c r="G43" s="38"/>
      <c r="H43" s="38"/>
      <c r="J43" s="21"/>
      <c r="K43" s="21"/>
      <c r="M43" s="21"/>
      <c r="N43" s="21"/>
      <c r="O43" s="21"/>
      <c r="P43" s="21"/>
      <c r="Q43" s="21"/>
    </row>
    <row r="44" spans="1:17" ht="26.25" thickBot="1">
      <c r="A44" s="9" t="s">
        <v>27</v>
      </c>
      <c r="B44" s="34">
        <v>-154037.75883999967</v>
      </c>
      <c r="C44" s="56">
        <v>26123.906920000329</v>
      </c>
      <c r="D44" s="53">
        <v>-38468.726973952493</v>
      </c>
      <c r="E44" s="36">
        <v>5781.6507080283272</v>
      </c>
      <c r="G44" s="38"/>
      <c r="H44" s="38"/>
      <c r="J44" s="21"/>
      <c r="K44" s="21"/>
      <c r="M44" s="21"/>
      <c r="N44" s="21"/>
      <c r="O44" s="21"/>
      <c r="P44" s="21"/>
      <c r="Q44" s="21"/>
    </row>
    <row r="45" spans="1:17" ht="18" customHeight="1" thickBot="1">
      <c r="A45" s="4"/>
      <c r="B45" s="58" t="s">
        <v>38</v>
      </c>
      <c r="C45" s="58" t="s">
        <v>16</v>
      </c>
      <c r="D45" s="58" t="s">
        <v>38</v>
      </c>
      <c r="E45" s="58" t="s">
        <v>16</v>
      </c>
      <c r="J45" s="21"/>
      <c r="K45" s="21"/>
      <c r="M45" s="21"/>
      <c r="N45" s="21"/>
      <c r="O45" s="21"/>
      <c r="P45" s="21"/>
    </row>
    <row r="46" spans="1:17">
      <c r="A46" s="7" t="s">
        <v>17</v>
      </c>
      <c r="B46" s="26">
        <v>14587654.83948</v>
      </c>
      <c r="C46" s="23">
        <v>14183536.19427</v>
      </c>
      <c r="D46" s="26">
        <v>3518658.6037628441</v>
      </c>
      <c r="E46" s="23">
        <v>3452494.0836059586</v>
      </c>
      <c r="G46" s="38"/>
      <c r="H46" s="38"/>
      <c r="J46" s="21"/>
      <c r="K46" s="21"/>
      <c r="M46" s="21"/>
      <c r="N46" s="21"/>
      <c r="O46" s="21"/>
      <c r="P46" s="21"/>
      <c r="Q46" s="21"/>
    </row>
    <row r="47" spans="1:17">
      <c r="A47" s="8" t="s">
        <v>18</v>
      </c>
      <c r="B47" s="29">
        <v>830737.16229999997</v>
      </c>
      <c r="C47" s="52">
        <v>571482.08196999994</v>
      </c>
      <c r="D47" s="27">
        <v>200380.42411597277</v>
      </c>
      <c r="E47" s="22">
        <v>139107.65833455039</v>
      </c>
      <c r="G47" s="38"/>
      <c r="H47" s="38"/>
      <c r="J47" s="21"/>
      <c r="K47" s="21"/>
      <c r="M47" s="21"/>
      <c r="N47" s="21"/>
      <c r="O47" s="21"/>
      <c r="P47" s="21"/>
      <c r="Q47" s="21"/>
    </row>
    <row r="48" spans="1:17">
      <c r="A48" s="8" t="s">
        <v>19</v>
      </c>
      <c r="B48" s="29">
        <v>15418392.00178</v>
      </c>
      <c r="C48" s="52">
        <v>14755018.276240001</v>
      </c>
      <c r="D48" s="27">
        <v>3719039.0278788167</v>
      </c>
      <c r="E48" s="22">
        <v>3591601.7419405091</v>
      </c>
      <c r="G48" s="38"/>
      <c r="H48" s="38"/>
      <c r="J48" s="21"/>
      <c r="K48" s="21"/>
      <c r="M48" s="21"/>
      <c r="N48" s="21"/>
      <c r="O48" s="21"/>
      <c r="P48" s="21"/>
      <c r="Q48" s="21"/>
    </row>
    <row r="49" spans="1:17">
      <c r="A49" s="8" t="s">
        <v>28</v>
      </c>
      <c r="B49" s="29">
        <v>14304948.857999999</v>
      </c>
      <c r="C49" s="52">
        <v>13986283.558</v>
      </c>
      <c r="D49" s="27">
        <v>3450467.66800135</v>
      </c>
      <c r="E49" s="22">
        <v>3404479.713256414</v>
      </c>
      <c r="G49" s="38"/>
      <c r="H49" s="38"/>
      <c r="J49" s="21"/>
      <c r="K49" s="21"/>
      <c r="M49" s="21"/>
      <c r="N49" s="21"/>
      <c r="O49" s="21"/>
      <c r="P49" s="21"/>
      <c r="Q49" s="21"/>
    </row>
    <row r="50" spans="1:17">
      <c r="A50" s="8" t="s">
        <v>22</v>
      </c>
      <c r="B50" s="29">
        <v>14819397.363529999</v>
      </c>
      <c r="C50" s="52">
        <v>14226492.514520001</v>
      </c>
      <c r="D50" s="27">
        <v>3574556.7474383707</v>
      </c>
      <c r="E50" s="22">
        <v>3462950.322408841</v>
      </c>
      <c r="G50" s="38"/>
      <c r="H50" s="38"/>
      <c r="J50" s="21"/>
      <c r="K50" s="21"/>
      <c r="M50" s="21"/>
      <c r="N50" s="21"/>
      <c r="O50" s="21"/>
      <c r="P50" s="21"/>
      <c r="Q50" s="21"/>
    </row>
    <row r="51" spans="1:17">
      <c r="A51" s="8" t="s">
        <v>23</v>
      </c>
      <c r="B51" s="29">
        <v>2346.88303</v>
      </c>
      <c r="C51" s="52">
        <v>2333.0012999999999</v>
      </c>
      <c r="D51" s="27">
        <v>566.08689034685699</v>
      </c>
      <c r="E51" s="22">
        <v>567.88892945815678</v>
      </c>
      <c r="G51" s="38"/>
      <c r="H51" s="38"/>
      <c r="J51" s="21"/>
      <c r="K51" s="21"/>
      <c r="M51" s="21"/>
      <c r="N51" s="21"/>
      <c r="O51" s="21"/>
      <c r="P51" s="21"/>
      <c r="Q51" s="21"/>
    </row>
    <row r="52" spans="1:17">
      <c r="A52" s="8" t="s">
        <v>24</v>
      </c>
      <c r="B52" s="29">
        <v>596647.75522000017</v>
      </c>
      <c r="C52" s="52">
        <v>526192.26041999995</v>
      </c>
      <c r="D52" s="27">
        <v>143916.19355009892</v>
      </c>
      <c r="E52" s="22">
        <v>128083.4088944063</v>
      </c>
      <c r="G52" s="38"/>
      <c r="H52" s="38"/>
      <c r="J52" s="21"/>
      <c r="K52" s="21"/>
      <c r="M52" s="21"/>
      <c r="N52" s="21"/>
      <c r="O52" s="21"/>
      <c r="P52" s="21"/>
      <c r="Q52" s="21"/>
    </row>
    <row r="53" spans="1:17" ht="13.5" thickBot="1">
      <c r="A53" s="10" t="s">
        <v>25</v>
      </c>
      <c r="B53" s="31">
        <v>598994.63825000019</v>
      </c>
      <c r="C53" s="57">
        <v>528525.26171999995</v>
      </c>
      <c r="D53" s="28">
        <v>144482.28044044579</v>
      </c>
      <c r="E53" s="59">
        <v>128651.29782386446</v>
      </c>
      <c r="G53" s="38"/>
      <c r="H53" s="38"/>
      <c r="J53" s="21"/>
      <c r="K53" s="21"/>
      <c r="M53" s="21"/>
      <c r="N53" s="21"/>
      <c r="O53" s="21"/>
      <c r="P53" s="21"/>
      <c r="Q53" s="21"/>
    </row>
    <row r="55" spans="1:17" ht="14.25">
      <c r="G55"/>
    </row>
    <row r="56" spans="1:17" ht="14.25">
      <c r="A56" s="1" t="s">
        <v>40</v>
      </c>
      <c r="G56"/>
    </row>
    <row r="57" spans="1:17" ht="25.5" customHeight="1">
      <c r="A57" s="191" t="s">
        <v>159</v>
      </c>
      <c r="B57" s="204"/>
      <c r="C57" s="204"/>
      <c r="D57" s="204"/>
      <c r="E57" s="204"/>
      <c r="G57"/>
    </row>
    <row r="58" spans="1:17" ht="39" customHeight="1">
      <c r="A58" s="191" t="s">
        <v>41</v>
      </c>
      <c r="B58" s="191"/>
      <c r="C58" s="191"/>
      <c r="D58" s="191"/>
      <c r="E58" s="191"/>
      <c r="G58"/>
    </row>
    <row r="59" spans="1:17" ht="14.25">
      <c r="G59"/>
    </row>
    <row r="60" spans="1:17" ht="14.25">
      <c r="G60"/>
    </row>
    <row r="61" spans="1:17" ht="14.25">
      <c r="G61"/>
    </row>
    <row r="62" spans="1:17" ht="14.25">
      <c r="G62"/>
    </row>
    <row r="63" spans="1:17" ht="14.25">
      <c r="G63"/>
    </row>
    <row r="64" spans="1:17" ht="14.25">
      <c r="G64"/>
    </row>
    <row r="66" spans="1:3">
      <c r="A66" s="11"/>
      <c r="B66" s="11"/>
      <c r="C66" s="11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1"/>
    </row>
    <row r="71" spans="1:3">
      <c r="A71" s="11"/>
      <c r="B71" s="11"/>
      <c r="C71" s="12"/>
    </row>
    <row r="72" spans="1:3">
      <c r="A72" s="11"/>
      <c r="B72" s="11"/>
      <c r="C72" s="12"/>
    </row>
    <row r="73" spans="1:3">
      <c r="A73" s="11"/>
      <c r="B73" s="11"/>
      <c r="C73" s="11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A76" s="11"/>
      <c r="B76" s="11"/>
      <c r="C76" s="12"/>
    </row>
    <row r="77" spans="1:3">
      <c r="A77" s="11"/>
      <c r="B77" s="11"/>
      <c r="C77" s="11"/>
    </row>
    <row r="78" spans="1:3">
      <c r="A78" s="11"/>
      <c r="B78" s="11"/>
      <c r="C78" s="11"/>
    </row>
    <row r="79" spans="1:3">
      <c r="A79" s="11"/>
      <c r="B79" s="11"/>
      <c r="C79" s="11"/>
    </row>
    <row r="80" spans="1:3">
      <c r="A80" s="11"/>
      <c r="B80" s="11"/>
      <c r="C80" s="11"/>
    </row>
    <row r="81" spans="1:3">
      <c r="A81" s="11"/>
      <c r="B81" s="11"/>
      <c r="C81" s="11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C89" s="11"/>
    </row>
    <row r="90" spans="1:3">
      <c r="C90" s="11"/>
    </row>
  </sheetData>
  <customSheetViews>
    <customSheetView guid="{CD05A7CF-C49A-4C37-B7FB-6A65872FB4F2}" showPageBreaks="1" fitToPage="1" printArea="1" topLeftCell="A34">
      <selection activeCell="G57" sqref="G57"/>
      <pageMargins left="0.70866141732283472" right="0.70866141732283472" top="0.74803149606299213" bottom="0.74803149606299213" header="0.31496062992125984" footer="0.31496062992125984"/>
      <pageSetup paperSize="9" scale="10" orientation="portrait" r:id="rId1"/>
    </customSheetView>
    <customSheetView guid="{AE45179B-2B39-4334-A163-6EB551016FE3}" showPageBreaks="1" fitToPage="1" printArea="1" topLeftCell="A10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</customSheetViews>
  <mergeCells count="7">
    <mergeCell ref="A58:E58"/>
    <mergeCell ref="A1:A2"/>
    <mergeCell ref="B1:C1"/>
    <mergeCell ref="D1:E1"/>
    <mergeCell ref="A3:E3"/>
    <mergeCell ref="A32:E32"/>
    <mergeCell ref="A57:E57"/>
  </mergeCells>
  <pageMargins left="0.70866141732283472" right="0.70866141732283472" top="0.74803149606299213" bottom="0.74803149606299213" header="0.31496062992125984" footer="0.31496062992125984"/>
  <pageSetup paperSize="9" scale="54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opLeftCell="A52" workbookViewId="0">
      <selection activeCell="N63" sqref="N63"/>
    </sheetView>
  </sheetViews>
  <sheetFormatPr defaultColWidth="9" defaultRowHeight="12.75"/>
  <cols>
    <col min="1" max="1" width="45" style="1" customWidth="1"/>
    <col min="2" max="5" width="15.6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6" s="2" customFormat="1" ht="31.5" thickBot="1">
      <c r="A2" s="193"/>
      <c r="B2" s="49" t="s">
        <v>80</v>
      </c>
      <c r="C2" s="49" t="s">
        <v>60</v>
      </c>
      <c r="D2" s="49" t="s">
        <v>80</v>
      </c>
      <c r="E2" s="49" t="s">
        <v>60</v>
      </c>
    </row>
    <row r="3" spans="1:16" s="2" customFormat="1" ht="27" customHeight="1" thickBot="1">
      <c r="A3" s="198" t="s">
        <v>35</v>
      </c>
      <c r="B3" s="199"/>
      <c r="C3" s="199"/>
      <c r="D3" s="199"/>
      <c r="E3" s="200"/>
    </row>
    <row r="4" spans="1:16">
      <c r="A4" s="7" t="s">
        <v>3</v>
      </c>
      <c r="B4" s="26">
        <v>18214243</v>
      </c>
      <c r="C4" s="26">
        <v>15166841</v>
      </c>
      <c r="D4" s="24">
        <v>4342100.4577095453</v>
      </c>
      <c r="E4" s="22">
        <v>3752960.9284141245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1845621</v>
      </c>
      <c r="C5" s="29">
        <v>1320940</v>
      </c>
      <c r="D5" s="24">
        <v>439978.30647468293</v>
      </c>
      <c r="E5" s="22">
        <v>326860.16875757801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1687884</v>
      </c>
      <c r="C6" s="29">
        <v>1281472</v>
      </c>
      <c r="D6" s="24">
        <v>402375.32182702393</v>
      </c>
      <c r="E6" s="22">
        <v>317094.00440452335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1339232</v>
      </c>
      <c r="C7" s="29">
        <v>1020356</v>
      </c>
      <c r="D7" s="24">
        <v>319260.03623533901</v>
      </c>
      <c r="E7" s="22">
        <v>252482.1220894267</v>
      </c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1274904</v>
      </c>
      <c r="C8" s="29">
        <v>994504</v>
      </c>
      <c r="D8" s="24">
        <v>303924.85934967105</v>
      </c>
      <c r="E8" s="22">
        <v>246085.1706134165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64328</v>
      </c>
      <c r="C9" s="29">
        <v>25852</v>
      </c>
      <c r="D9" s="24">
        <v>15335.17688566797</v>
      </c>
      <c r="E9" s="22">
        <v>6396.9514760101956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-72821</v>
      </c>
      <c r="C10" s="34">
        <v>769</v>
      </c>
      <c r="D10" s="53">
        <v>-17359.826451797464</v>
      </c>
      <c r="E10" s="36">
        <v>190.28530423378618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1266411</v>
      </c>
      <c r="C11" s="29">
        <v>1021125</v>
      </c>
      <c r="D11" s="24">
        <v>301900.20978354156</v>
      </c>
      <c r="E11" s="22">
        <v>252672.40739366048</v>
      </c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1202083</v>
      </c>
      <c r="C12" s="29">
        <v>995273</v>
      </c>
      <c r="D12" s="24">
        <v>286565.03289787355</v>
      </c>
      <c r="E12" s="22">
        <v>246275.45591765028</v>
      </c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64328</v>
      </c>
      <c r="C13" s="29">
        <v>25852</v>
      </c>
      <c r="D13" s="24">
        <v>15335.17688566797</v>
      </c>
      <c r="E13" s="22">
        <v>6396.9514760101956</v>
      </c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0.73</v>
      </c>
      <c r="C14" s="30">
        <v>0.56746132428835838</v>
      </c>
      <c r="D14" s="25">
        <v>0.17402498331267283</v>
      </c>
      <c r="E14" s="55">
        <v>0.14041554061523728</v>
      </c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I15" s="21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2667538</v>
      </c>
      <c r="C16" s="29">
        <v>1779865</v>
      </c>
      <c r="D16" s="24">
        <v>635915.41909030231</v>
      </c>
      <c r="E16" s="22">
        <v>440418.9246034692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-2371310</v>
      </c>
      <c r="C17" s="34">
        <v>-1678571</v>
      </c>
      <c r="D17" s="53">
        <v>-565297.51120434829</v>
      </c>
      <c r="E17" s="36">
        <v>-415354.21770222456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338481</v>
      </c>
      <c r="C18" s="34">
        <v>-688439</v>
      </c>
      <c r="D18" s="24">
        <v>80690.616954324403</v>
      </c>
      <c r="E18" s="36">
        <v>-170350.87719298247</v>
      </c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1">
        <v>634709</v>
      </c>
      <c r="C19" s="34">
        <v>-587145</v>
      </c>
      <c r="D19" s="24">
        <v>151307.52484027843</v>
      </c>
      <c r="E19" s="36">
        <v>-145286.17029173783</v>
      </c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81</v>
      </c>
      <c r="C20" s="58" t="s">
        <v>67</v>
      </c>
      <c r="D20" s="58" t="s">
        <v>81</v>
      </c>
      <c r="E20" s="58" t="s">
        <v>67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24272950</v>
      </c>
      <c r="C21" s="26">
        <v>23248498</v>
      </c>
      <c r="D21" s="24">
        <v>5900371.9189070929</v>
      </c>
      <c r="E21" s="22">
        <v>5263651.9652236914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5390527</v>
      </c>
      <c r="C22" s="29">
        <v>5156082</v>
      </c>
      <c r="D22" s="24">
        <v>1310352.2290826</v>
      </c>
      <c r="E22" s="22">
        <v>1167379.5508060134</v>
      </c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13181</v>
      </c>
      <c r="C23" s="29">
        <v>8951</v>
      </c>
      <c r="D23" s="24">
        <v>3204.0935388205548</v>
      </c>
      <c r="E23" s="22">
        <v>2025.5803296504255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29676658</v>
      </c>
      <c r="C24" s="29">
        <v>28413531</v>
      </c>
      <c r="D24" s="24">
        <v>7213928.2415285129</v>
      </c>
      <c r="E24" s="22">
        <v>6433058.0963593544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2130085.8087413097</v>
      </c>
      <c r="E25" s="22">
        <v>1983958.2955986233</v>
      </c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16336651</v>
      </c>
      <c r="C26" s="29">
        <v>15677721</v>
      </c>
      <c r="D26" s="24">
        <v>3971182.604890855</v>
      </c>
      <c r="E26" s="22">
        <v>3549564.5225502625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502763</v>
      </c>
      <c r="C27" s="29">
        <v>461347</v>
      </c>
      <c r="D27" s="24">
        <v>122213.76829209003</v>
      </c>
      <c r="E27" s="22">
        <v>104452.77123709473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16839414</v>
      </c>
      <c r="C28" s="29">
        <v>16139068</v>
      </c>
      <c r="D28" s="24">
        <v>4093397.373182945</v>
      </c>
      <c r="E28" s="22">
        <v>3654018.2937873569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8604677</v>
      </c>
      <c r="C29" s="29">
        <v>7431923</v>
      </c>
      <c r="D29" s="24">
        <v>2091661.480869269</v>
      </c>
      <c r="E29" s="22">
        <v>1682648.7502264082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4232567</v>
      </c>
      <c r="C30" s="29">
        <v>4842540</v>
      </c>
      <c r="D30" s="24">
        <v>1028870.3874762992</v>
      </c>
      <c r="E30" s="22">
        <v>1096391.0523455895</v>
      </c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12837244</v>
      </c>
      <c r="C31" s="31">
        <v>12274463</v>
      </c>
      <c r="D31" s="24">
        <v>3120530.8683455684</v>
      </c>
      <c r="E31" s="22">
        <v>2779039.8025719975</v>
      </c>
      <c r="M31" s="21"/>
      <c r="N31" s="21"/>
      <c r="O31" s="21"/>
      <c r="P31" s="21"/>
    </row>
    <row r="32" spans="1:16" ht="30" customHeight="1" thickBot="1">
      <c r="A32" s="201" t="s">
        <v>36</v>
      </c>
      <c r="B32" s="202"/>
      <c r="C32" s="202"/>
      <c r="D32" s="202"/>
      <c r="E32" s="203"/>
      <c r="M32" s="21"/>
      <c r="N32" s="21"/>
      <c r="O32" s="21"/>
      <c r="P32" s="21"/>
    </row>
    <row r="33" spans="1:17" ht="17.25" customHeight="1" thickBot="1">
      <c r="A33" s="205"/>
      <c r="B33" s="194" t="s">
        <v>0</v>
      </c>
      <c r="C33" s="195"/>
      <c r="D33" s="196" t="s">
        <v>1</v>
      </c>
      <c r="E33" s="197"/>
      <c r="M33" s="21"/>
      <c r="N33" s="21"/>
      <c r="O33" s="21"/>
      <c r="P33" s="21"/>
    </row>
    <row r="34" spans="1:17" ht="31.5" thickBot="1">
      <c r="A34" s="206"/>
      <c r="B34" s="49" t="s">
        <v>80</v>
      </c>
      <c r="C34" s="49" t="s">
        <v>60</v>
      </c>
      <c r="D34" s="49" t="s">
        <v>80</v>
      </c>
      <c r="E34" s="49" t="s">
        <v>60</v>
      </c>
      <c r="M34" s="21"/>
      <c r="N34" s="21"/>
      <c r="O34" s="21"/>
      <c r="P34" s="21"/>
    </row>
    <row r="35" spans="1:17">
      <c r="A35" s="7" t="s">
        <v>3</v>
      </c>
      <c r="B35" s="26">
        <v>7100382</v>
      </c>
      <c r="C35" s="26">
        <v>6257970.9410000006</v>
      </c>
      <c r="D35" s="24">
        <v>1692662.820635072</v>
      </c>
      <c r="E35" s="22">
        <v>1548504.4270408039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29877</v>
      </c>
      <c r="C36" s="29">
        <v>64446.391999999993</v>
      </c>
      <c r="D36" s="24">
        <v>7122.38962525031</v>
      </c>
      <c r="E36" s="22">
        <v>15946.945784772226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1489364</v>
      </c>
      <c r="C37" s="29">
        <v>1090058.392</v>
      </c>
      <c r="D37" s="24">
        <v>355050.06198150094</v>
      </c>
      <c r="E37" s="22">
        <v>269729.63947244699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1444593</v>
      </c>
      <c r="C38" s="29">
        <v>1072932.1370000001</v>
      </c>
      <c r="D38" s="24">
        <v>344377.08591589588</v>
      </c>
      <c r="E38" s="22">
        <v>265491.83109395497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9</v>
      </c>
      <c r="B39" s="34">
        <v>-89363</v>
      </c>
      <c r="C39" s="29">
        <v>0</v>
      </c>
      <c r="D39" s="53">
        <v>-21303.280251740249</v>
      </c>
      <c r="E39" s="22">
        <v>0</v>
      </c>
      <c r="J39" s="21"/>
      <c r="K39" s="21"/>
      <c r="M39" s="21"/>
      <c r="N39" s="21"/>
      <c r="O39" s="21"/>
      <c r="P39" s="21"/>
      <c r="Q39" s="21"/>
    </row>
    <row r="40" spans="1:17">
      <c r="A40" s="8" t="s">
        <v>10</v>
      </c>
      <c r="B40" s="29">
        <v>1355230</v>
      </c>
      <c r="C40" s="29">
        <v>1072932.1370000001</v>
      </c>
      <c r="D40" s="24">
        <v>323073.80566415563</v>
      </c>
      <c r="E40" s="22">
        <v>265491.83109395497</v>
      </c>
      <c r="J40" s="21"/>
      <c r="K40" s="21"/>
      <c r="M40" s="21"/>
      <c r="N40" s="21"/>
      <c r="O40" s="21"/>
      <c r="P40" s="21"/>
      <c r="Q40" s="21"/>
    </row>
    <row r="41" spans="1:17" ht="25.5">
      <c r="A41" s="8" t="s">
        <v>29</v>
      </c>
      <c r="B41" s="30">
        <v>0.82</v>
      </c>
      <c r="C41" s="30">
        <v>0.61221220963772738</v>
      </c>
      <c r="D41" s="25">
        <v>0.1954801182416325</v>
      </c>
      <c r="E41" s="55">
        <v>0.15148892921528406</v>
      </c>
      <c r="J41" s="21"/>
      <c r="K41" s="21"/>
      <c r="M41" s="21"/>
      <c r="N41" s="21"/>
      <c r="O41" s="21"/>
      <c r="P41" s="21"/>
      <c r="Q41" s="21"/>
    </row>
    <row r="42" spans="1:1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I42" s="21"/>
      <c r="J42" s="21"/>
      <c r="K42" s="21"/>
      <c r="M42" s="21"/>
      <c r="N42" s="21"/>
      <c r="O42" s="21"/>
      <c r="P42" s="21"/>
      <c r="Q42" s="21"/>
    </row>
    <row r="43" spans="1:17">
      <c r="A43" s="8" t="s">
        <v>13</v>
      </c>
      <c r="B43" s="34">
        <v>-52928</v>
      </c>
      <c r="C43" s="34">
        <v>36225</v>
      </c>
      <c r="D43" s="53">
        <v>-12617.52646133308</v>
      </c>
      <c r="E43" s="36">
        <v>8963.6997995694455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14</v>
      </c>
      <c r="B44" s="34">
        <v>-223711.30300000001</v>
      </c>
      <c r="C44" s="34">
        <v>547435</v>
      </c>
      <c r="D44" s="53">
        <v>-53330.62434442644</v>
      </c>
      <c r="E44" s="36">
        <v>135460.12421745478</v>
      </c>
      <c r="J44" s="21"/>
      <c r="K44" s="21"/>
      <c r="M44" s="21"/>
      <c r="N44" s="21"/>
      <c r="O44" s="21"/>
      <c r="P44" s="21"/>
      <c r="Q44" s="21"/>
    </row>
    <row r="45" spans="1:17">
      <c r="A45" s="8" t="s">
        <v>15</v>
      </c>
      <c r="B45" s="34">
        <v>420683</v>
      </c>
      <c r="C45" s="34">
        <v>-287616</v>
      </c>
      <c r="D45" s="53">
        <v>100286.78363688376</v>
      </c>
      <c r="E45" s="36">
        <v>-71169.178234726453</v>
      </c>
      <c r="J45" s="21"/>
      <c r="K45" s="21"/>
      <c r="M45" s="21"/>
      <c r="N45" s="21"/>
      <c r="O45" s="21"/>
      <c r="P45" s="21"/>
      <c r="Q45" s="21"/>
    </row>
    <row r="46" spans="1:17" ht="26.25" thickBot="1">
      <c r="A46" s="9" t="s">
        <v>27</v>
      </c>
      <c r="B46" s="31">
        <v>144043.69699999999</v>
      </c>
      <c r="C46" s="31">
        <v>296044</v>
      </c>
      <c r="D46" s="24">
        <v>34339.632831124247</v>
      </c>
      <c r="E46" s="22">
        <v>73254.645782297783</v>
      </c>
      <c r="J46" s="21"/>
      <c r="K46" s="21"/>
      <c r="M46" s="21"/>
      <c r="N46" s="21"/>
      <c r="O46" s="21"/>
      <c r="P46" s="21"/>
      <c r="Q46" s="21"/>
    </row>
    <row r="47" spans="1:17" ht="22.5" thickBot="1">
      <c r="A47" s="4"/>
      <c r="B47" s="58" t="s">
        <v>81</v>
      </c>
      <c r="C47" s="83" t="s">
        <v>163</v>
      </c>
      <c r="D47" s="58" t="s">
        <v>81</v>
      </c>
      <c r="E47" s="83" t="s">
        <v>163</v>
      </c>
      <c r="J47" s="21"/>
      <c r="K47" s="21"/>
      <c r="M47" s="21"/>
      <c r="N47" s="21"/>
      <c r="O47" s="21"/>
      <c r="P47" s="21"/>
      <c r="Q47" s="21"/>
    </row>
    <row r="48" spans="1:17">
      <c r="A48" s="7" t="s">
        <v>17</v>
      </c>
      <c r="B48" s="26">
        <v>23162148</v>
      </c>
      <c r="C48" s="26">
        <v>21382041.831969999</v>
      </c>
      <c r="D48" s="26">
        <v>5630353.4445038643</v>
      </c>
      <c r="E48" s="22">
        <v>4841070.873023455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18</v>
      </c>
      <c r="B49" s="29">
        <v>2304822</v>
      </c>
      <c r="C49" s="29">
        <v>1436421</v>
      </c>
      <c r="D49" s="27">
        <v>560265.93417278421</v>
      </c>
      <c r="E49" s="22">
        <v>325217.57833725773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19</v>
      </c>
      <c r="B50" s="29">
        <v>25466970</v>
      </c>
      <c r="C50" s="29">
        <v>22818462.831969999</v>
      </c>
      <c r="D50" s="27">
        <v>6190619.3786766492</v>
      </c>
      <c r="E50" s="22">
        <v>5166289.4513607128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28</v>
      </c>
      <c r="B51" s="29">
        <v>8762747</v>
      </c>
      <c r="C51" s="29">
        <v>8762747</v>
      </c>
      <c r="D51" s="27">
        <v>2130085.8087413097</v>
      </c>
      <c r="E51" s="22">
        <v>1983958.2955986233</v>
      </c>
      <c r="F51" s="21"/>
      <c r="J51" s="21"/>
      <c r="K51" s="21"/>
      <c r="M51" s="21"/>
      <c r="N51" s="21"/>
      <c r="O51" s="21"/>
      <c r="P51" s="21"/>
      <c r="Q51" s="21"/>
    </row>
    <row r="52" spans="1:17">
      <c r="A52" s="8" t="s">
        <v>22</v>
      </c>
      <c r="B52" s="29">
        <v>18147601</v>
      </c>
      <c r="C52" s="29">
        <v>17336787.447859999</v>
      </c>
      <c r="D52" s="27">
        <v>4411396.0328649906</v>
      </c>
      <c r="E52" s="22">
        <v>3925191.8691948918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39</v>
      </c>
      <c r="B53" s="29">
        <v>5200420</v>
      </c>
      <c r="C53" s="29">
        <v>4140154</v>
      </c>
      <c r="D53" s="27">
        <v>1264140.2109971314</v>
      </c>
      <c r="E53" s="22">
        <v>937365.06067741348</v>
      </c>
      <c r="J53" s="21"/>
      <c r="K53" s="21"/>
      <c r="M53" s="21"/>
      <c r="N53" s="21"/>
      <c r="O53" s="21"/>
      <c r="P53" s="21"/>
      <c r="Q53" s="21"/>
    </row>
    <row r="54" spans="1:17">
      <c r="A54" s="8" t="s">
        <v>24</v>
      </c>
      <c r="B54" s="29">
        <v>2118949</v>
      </c>
      <c r="C54" s="29">
        <v>1341521.8709400001</v>
      </c>
      <c r="D54" s="27">
        <v>515083.13481452665</v>
      </c>
      <c r="E54" s="22">
        <v>303731.6317107408</v>
      </c>
      <c r="J54" s="21"/>
      <c r="K54" s="21"/>
      <c r="M54" s="21"/>
      <c r="N54" s="21"/>
      <c r="O54" s="21"/>
      <c r="P54" s="21"/>
      <c r="Q54" s="21"/>
    </row>
    <row r="55" spans="1:17" ht="13.5" thickBot="1">
      <c r="A55" s="10" t="s">
        <v>25</v>
      </c>
      <c r="B55" s="31">
        <v>7319369</v>
      </c>
      <c r="C55" s="31">
        <v>5481675.8709399998</v>
      </c>
      <c r="D55" s="28">
        <v>1779223.3458116581</v>
      </c>
      <c r="E55" s="57">
        <v>1241096.6923881541</v>
      </c>
      <c r="J55" s="21"/>
      <c r="K55" s="21"/>
      <c r="M55" s="21"/>
      <c r="N55" s="21"/>
      <c r="O55" s="21"/>
      <c r="P55" s="21"/>
      <c r="Q55" s="21"/>
    </row>
    <row r="56" spans="1:17" ht="14.25">
      <c r="G56"/>
    </row>
    <row r="57" spans="1:17" ht="14.25">
      <c r="G57"/>
    </row>
    <row r="58" spans="1:17" ht="14.25">
      <c r="A58" s="16" t="s">
        <v>82</v>
      </c>
      <c r="B58" s="16"/>
      <c r="C58" s="16"/>
      <c r="D58" s="16"/>
      <c r="E58" s="16"/>
      <c r="G58"/>
    </row>
    <row r="59" spans="1:17" ht="25.5" customHeight="1">
      <c r="A59" s="207" t="s">
        <v>83</v>
      </c>
      <c r="B59" s="208"/>
      <c r="C59" s="208"/>
      <c r="D59" s="208"/>
      <c r="E59" s="208"/>
      <c r="G59"/>
    </row>
    <row r="60" spans="1:17" ht="39" customHeight="1">
      <c r="A60" s="207" t="s">
        <v>84</v>
      </c>
      <c r="B60" s="207"/>
      <c r="C60" s="207"/>
      <c r="D60" s="207"/>
      <c r="E60" s="207"/>
      <c r="G60"/>
    </row>
    <row r="61" spans="1:17" ht="14.25">
      <c r="G61"/>
    </row>
    <row r="62" spans="1:17" ht="14.25">
      <c r="G62"/>
    </row>
    <row r="63" spans="1:17" ht="14.25">
      <c r="G63"/>
    </row>
    <row r="64" spans="1:17" ht="14.25">
      <c r="G64"/>
    </row>
    <row r="65" spans="7:7" ht="14.25">
      <c r="G65"/>
    </row>
  </sheetData>
  <customSheetViews>
    <customSheetView guid="{CD05A7CF-C49A-4C37-B7FB-6A65872FB4F2}" showPageBreaks="1" fitToPage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AE45179B-2B39-4334-A163-6EB551016FE3}" showPageBreaks="1" fitToPage="1" printArea="1" topLeftCell="A27">
      <selection activeCell="H46" sqref="H46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43" workbookViewId="0">
      <selection activeCell="N57" sqref="N57"/>
    </sheetView>
  </sheetViews>
  <sheetFormatPr defaultColWidth="9" defaultRowHeight="12.75"/>
  <cols>
    <col min="1" max="1" width="45" style="1" customWidth="1"/>
    <col min="2" max="5" width="15.6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6" s="2" customFormat="1" ht="43.5" customHeight="1" thickBot="1">
      <c r="A2" s="193"/>
      <c r="B2" s="49" t="s">
        <v>85</v>
      </c>
      <c r="C2" s="49" t="s">
        <v>86</v>
      </c>
      <c r="D2" s="49" t="s">
        <v>85</v>
      </c>
      <c r="E2" s="49" t="s">
        <v>86</v>
      </c>
    </row>
    <row r="3" spans="1:16" s="2" customFormat="1" ht="27" customHeight="1" thickBot="1">
      <c r="A3" s="198" t="s">
        <v>35</v>
      </c>
      <c r="B3" s="199"/>
      <c r="C3" s="199"/>
      <c r="D3" s="199"/>
      <c r="E3" s="200"/>
    </row>
    <row r="4" spans="1:16">
      <c r="A4" s="7" t="s">
        <v>3</v>
      </c>
      <c r="B4" s="26">
        <v>24741257</v>
      </c>
      <c r="C4" s="26">
        <v>20755222</v>
      </c>
      <c r="D4" s="24">
        <v>5928037.4257235955</v>
      </c>
      <c r="E4" s="22">
        <v>5013217.5551315183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2153401</v>
      </c>
      <c r="C5" s="29">
        <v>1645504</v>
      </c>
      <c r="D5" s="24">
        <v>515957.68640981399</v>
      </c>
      <c r="E5" s="22">
        <v>397455.1339339629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1935849</v>
      </c>
      <c r="C6" s="29">
        <v>1599951</v>
      </c>
      <c r="D6" s="24">
        <v>463831.9436457734</v>
      </c>
      <c r="E6" s="22">
        <v>386452.25960725581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1541299</v>
      </c>
      <c r="C7" s="29">
        <v>1266934.16717</v>
      </c>
      <c r="D7" s="24">
        <v>369298.24937703658</v>
      </c>
      <c r="E7" s="22">
        <v>306015.35401801887</v>
      </c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1466802</v>
      </c>
      <c r="C8" s="29">
        <v>1245116.16717</v>
      </c>
      <c r="D8" s="24">
        <v>351447.67107533064</v>
      </c>
      <c r="E8" s="22">
        <v>300745.43300161831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74497</v>
      </c>
      <c r="C9" s="29">
        <v>21818</v>
      </c>
      <c r="D9" s="24">
        <v>17849.578301705958</v>
      </c>
      <c r="E9" s="22">
        <v>5269.9210164005699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-333594</v>
      </c>
      <c r="C10" s="29">
        <v>30449</v>
      </c>
      <c r="D10" s="53">
        <v>-79929.557216791247</v>
      </c>
      <c r="E10" s="22">
        <v>7354.6532692447036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1207705</v>
      </c>
      <c r="C11" s="29">
        <v>1297383.16717</v>
      </c>
      <c r="D11" s="24">
        <v>289367.69216024532</v>
      </c>
      <c r="E11" s="22">
        <v>313370.00728726358</v>
      </c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1148027</v>
      </c>
      <c r="C12" s="29">
        <v>1273637.16717</v>
      </c>
      <c r="D12" s="24">
        <v>275068.76557408471</v>
      </c>
      <c r="E12" s="22">
        <v>307634.39703630348</v>
      </c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59678</v>
      </c>
      <c r="C13" s="29">
        <v>23746</v>
      </c>
      <c r="D13" s="24">
        <v>14298.926586160627</v>
      </c>
      <c r="E13" s="22">
        <v>5735.6102509601214</v>
      </c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0.83695330072962271</v>
      </c>
      <c r="C14" s="30">
        <v>0.71045995703901976</v>
      </c>
      <c r="D14" s="25">
        <v>0.20053510176577119</v>
      </c>
      <c r="E14" s="55">
        <v>0.17160454023792171</v>
      </c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3520329</v>
      </c>
      <c r="C16" s="29">
        <v>2208926</v>
      </c>
      <c r="D16" s="24">
        <v>843475.41690626787</v>
      </c>
      <c r="E16" s="22">
        <v>533544.11729185283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-3282929</v>
      </c>
      <c r="C17" s="34">
        <v>-5689534</v>
      </c>
      <c r="D17" s="53">
        <v>-786594.06747172691</v>
      </c>
      <c r="E17" s="36">
        <v>-1374250.3804255936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148438</v>
      </c>
      <c r="C18" s="29">
        <v>2514764</v>
      </c>
      <c r="D18" s="24">
        <v>35565.938278704234</v>
      </c>
      <c r="E18" s="22">
        <v>607416.24598439643</v>
      </c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1">
        <v>385838</v>
      </c>
      <c r="C19" s="34">
        <v>-965844</v>
      </c>
      <c r="D19" s="24">
        <v>92447.287713245154</v>
      </c>
      <c r="E19" s="36">
        <v>-233290.0171493442</v>
      </c>
      <c r="J19" s="21"/>
      <c r="K19" s="21"/>
      <c r="M19" s="21"/>
      <c r="N19" s="21"/>
      <c r="O19" s="21"/>
      <c r="P19" s="21"/>
    </row>
    <row r="20" spans="1:16" s="2" customFormat="1" ht="30" customHeight="1" thickBot="1">
      <c r="A20" s="3"/>
      <c r="B20" s="58" t="s">
        <v>87</v>
      </c>
      <c r="C20" s="49" t="s">
        <v>88</v>
      </c>
      <c r="D20" s="58" t="s">
        <v>87</v>
      </c>
      <c r="E20" s="49" t="s">
        <v>88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25471230</v>
      </c>
      <c r="C21" s="26">
        <v>23416777</v>
      </c>
      <c r="D21" s="24">
        <v>6230426.5936108809</v>
      </c>
      <c r="E21" s="22">
        <v>5301751.7207027711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5766232</v>
      </c>
      <c r="C22" s="29">
        <v>5101268</v>
      </c>
      <c r="D22" s="24">
        <v>1410457.4140208405</v>
      </c>
      <c r="E22" s="22">
        <v>1154969.2084767253</v>
      </c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36215</v>
      </c>
      <c r="C23" s="29">
        <v>8951</v>
      </c>
      <c r="D23" s="24">
        <v>8858.4217993248876</v>
      </c>
      <c r="E23" s="22">
        <v>2026.5803296504255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31273677</v>
      </c>
      <c r="C24" s="29">
        <v>28526996</v>
      </c>
      <c r="D24" s="24">
        <v>7649742.4294310464</v>
      </c>
      <c r="E24" s="22">
        <v>6458747.5095091462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2143424.2453891691</v>
      </c>
      <c r="E25" s="22">
        <v>1983958.2955986233</v>
      </c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16235110</v>
      </c>
      <c r="C26" s="29">
        <v>15632321</v>
      </c>
      <c r="D26" s="24">
        <v>3971212.2694584415</v>
      </c>
      <c r="E26" s="22">
        <v>3539286.5875747143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493123</v>
      </c>
      <c r="C27" s="29">
        <v>454897</v>
      </c>
      <c r="D27" s="24">
        <v>120621.05572134437</v>
      </c>
      <c r="E27" s="22">
        <v>102992.43796413693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16728233</v>
      </c>
      <c r="C28" s="29">
        <v>16087218</v>
      </c>
      <c r="D28" s="24">
        <v>4091833.325179786</v>
      </c>
      <c r="E28" s="22">
        <v>3642279.0255388515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9148067</v>
      </c>
      <c r="C29" s="29">
        <v>7597081</v>
      </c>
      <c r="D29" s="24">
        <v>2237675.9943251312</v>
      </c>
      <c r="E29" s="22">
        <v>1720041.885527984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5397377</v>
      </c>
      <c r="C30" s="29">
        <v>4842697</v>
      </c>
      <c r="D30" s="24">
        <v>1320233.109926129</v>
      </c>
      <c r="E30" s="22">
        <v>1096426.5984423112</v>
      </c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14545444</v>
      </c>
      <c r="C31" s="31">
        <v>12439778</v>
      </c>
      <c r="D31" s="24">
        <v>3557909.1042512599</v>
      </c>
      <c r="E31" s="22">
        <v>2816469.4839702952</v>
      </c>
      <c r="J31" s="21"/>
      <c r="K31" s="21"/>
      <c r="M31" s="21"/>
      <c r="N31" s="21"/>
      <c r="O31" s="21"/>
      <c r="P31" s="21"/>
    </row>
    <row r="32" spans="1:16" ht="30" customHeight="1" thickBot="1">
      <c r="A32" s="201" t="s">
        <v>36</v>
      </c>
      <c r="B32" s="202"/>
      <c r="C32" s="202"/>
      <c r="D32" s="202"/>
      <c r="E32" s="203"/>
      <c r="M32" s="21"/>
      <c r="N32" s="21"/>
      <c r="O32" s="21"/>
      <c r="P32" s="21"/>
    </row>
    <row r="33" spans="1:16" ht="17.25" customHeight="1" thickBot="1">
      <c r="A33" s="205"/>
      <c r="B33" s="194" t="s">
        <v>0</v>
      </c>
      <c r="C33" s="195"/>
      <c r="D33" s="196" t="s">
        <v>1</v>
      </c>
      <c r="E33" s="197"/>
      <c r="M33" s="21"/>
      <c r="N33" s="21"/>
      <c r="O33" s="21"/>
      <c r="P33" s="21"/>
    </row>
    <row r="34" spans="1:16" ht="40.5" thickBot="1">
      <c r="A34" s="206"/>
      <c r="B34" s="49" t="s">
        <v>85</v>
      </c>
      <c r="C34" s="49" t="s">
        <v>86</v>
      </c>
      <c r="D34" s="49" t="s">
        <v>85</v>
      </c>
      <c r="E34" s="49" t="s">
        <v>86</v>
      </c>
      <c r="M34" s="21"/>
      <c r="N34" s="21"/>
      <c r="O34" s="21"/>
      <c r="P34" s="21"/>
    </row>
    <row r="35" spans="1:16">
      <c r="A35" s="7" t="s">
        <v>3</v>
      </c>
      <c r="B35" s="26">
        <v>9889871.9075099993</v>
      </c>
      <c r="C35" s="26">
        <v>8845148</v>
      </c>
      <c r="D35" s="24">
        <v>2369626.1998059223</v>
      </c>
      <c r="E35" s="22">
        <v>2136457.5734885628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47109.90750999935</v>
      </c>
      <c r="C36" s="29">
        <v>81830</v>
      </c>
      <c r="D36" s="24">
        <v>11287.595243913969</v>
      </c>
      <c r="E36" s="22">
        <v>19765.223062244873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1479955.9075099993</v>
      </c>
      <c r="C37" s="29">
        <v>1107911</v>
      </c>
      <c r="D37" s="24">
        <v>354599.36445993849</v>
      </c>
      <c r="E37" s="22">
        <v>267604.88877080265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1435187.9075099993</v>
      </c>
      <c r="C38" s="29">
        <v>1086093</v>
      </c>
      <c r="D38" s="24">
        <v>343872.89330793539</v>
      </c>
      <c r="E38" s="22">
        <v>262334.96775440202</v>
      </c>
      <c r="J38" s="21"/>
      <c r="K38" s="21"/>
      <c r="M38" s="21"/>
      <c r="N38" s="21"/>
      <c r="O38" s="21"/>
      <c r="P38" s="21"/>
    </row>
    <row r="39" spans="1:16">
      <c r="A39" s="8" t="s">
        <v>9</v>
      </c>
      <c r="B39" s="34">
        <v>-189969</v>
      </c>
      <c r="C39" s="29">
        <v>155</v>
      </c>
      <c r="D39" s="53">
        <v>-45516.820011500859</v>
      </c>
      <c r="E39" s="22">
        <v>37.438709209922465</v>
      </c>
      <c r="J39" s="21"/>
      <c r="K39" s="21"/>
      <c r="M39" s="21"/>
      <c r="N39" s="21"/>
      <c r="O39" s="21"/>
      <c r="P39" s="21"/>
    </row>
    <row r="40" spans="1:16">
      <c r="A40" s="8" t="s">
        <v>10</v>
      </c>
      <c r="B40" s="29">
        <v>1245218.9075099993</v>
      </c>
      <c r="C40" s="29">
        <v>1086248</v>
      </c>
      <c r="D40" s="24">
        <v>298356.07329643454</v>
      </c>
      <c r="E40" s="22">
        <v>262372.40646361199</v>
      </c>
      <c r="J40" s="21"/>
      <c r="K40" s="21"/>
      <c r="M40" s="21"/>
      <c r="N40" s="21"/>
      <c r="O40" s="21"/>
      <c r="P40" s="21"/>
    </row>
    <row r="41" spans="1:16" ht="25.5">
      <c r="A41" s="8" t="s">
        <v>29</v>
      </c>
      <c r="B41" s="30">
        <v>0.82</v>
      </c>
      <c r="C41" s="30">
        <v>0.62</v>
      </c>
      <c r="D41" s="25">
        <v>0.1964730688134943</v>
      </c>
      <c r="E41" s="55">
        <v>0.14975483683968985</v>
      </c>
      <c r="J41" s="21"/>
      <c r="K41" s="21"/>
      <c r="M41" s="21"/>
      <c r="N41" s="21"/>
      <c r="O41" s="21"/>
      <c r="P41" s="21"/>
    </row>
    <row r="42" spans="1:16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J42" s="21"/>
      <c r="K42" s="21"/>
      <c r="M42" s="21"/>
      <c r="N42" s="21"/>
      <c r="O42" s="21"/>
      <c r="P42" s="21"/>
    </row>
    <row r="43" spans="1:16">
      <c r="A43" s="8" t="s">
        <v>13</v>
      </c>
      <c r="B43" s="34">
        <v>-415360</v>
      </c>
      <c r="C43" s="34">
        <v>-281286</v>
      </c>
      <c r="D43" s="53">
        <v>-99520.797393137807</v>
      </c>
      <c r="E43" s="36">
        <v>-67941.837153691929</v>
      </c>
      <c r="J43" s="21"/>
      <c r="K43" s="21"/>
      <c r="M43" s="21"/>
      <c r="N43" s="21"/>
      <c r="O43" s="21"/>
      <c r="P43" s="21"/>
    </row>
    <row r="44" spans="1:16">
      <c r="A44" s="8" t="s">
        <v>14</v>
      </c>
      <c r="B44" s="34">
        <v>-88054</v>
      </c>
      <c r="C44" s="34">
        <v>-2897287.1545600002</v>
      </c>
      <c r="D44" s="53">
        <v>-21097.853172321255</v>
      </c>
      <c r="E44" s="36">
        <v>-699810.91146590665</v>
      </c>
      <c r="J44" s="21"/>
      <c r="K44" s="21"/>
      <c r="M44" s="21"/>
      <c r="N44" s="21"/>
      <c r="O44" s="21"/>
      <c r="P44" s="21"/>
    </row>
    <row r="45" spans="1:16">
      <c r="A45" s="8" t="s">
        <v>15</v>
      </c>
      <c r="B45" s="29">
        <v>224942</v>
      </c>
      <c r="C45" s="29">
        <v>2977951</v>
      </c>
      <c r="D45" s="24">
        <v>53896.396396396391</v>
      </c>
      <c r="E45" s="22">
        <v>719294.46148643747</v>
      </c>
      <c r="J45" s="21"/>
      <c r="K45" s="21"/>
      <c r="M45" s="21"/>
      <c r="N45" s="21"/>
      <c r="O45" s="21"/>
      <c r="P45" s="21"/>
    </row>
    <row r="46" spans="1:16" ht="26.25" thickBot="1">
      <c r="A46" s="9" t="s">
        <v>27</v>
      </c>
      <c r="B46" s="34">
        <v>-278472</v>
      </c>
      <c r="C46" s="34">
        <v>-200622</v>
      </c>
      <c r="D46" s="53">
        <v>-66723.254169062668</v>
      </c>
      <c r="E46" s="36">
        <v>-48459.249800729449</v>
      </c>
      <c r="J46" s="21"/>
      <c r="K46" s="21"/>
      <c r="M46" s="21"/>
      <c r="N46" s="21"/>
      <c r="O46" s="21"/>
      <c r="P46" s="21"/>
    </row>
    <row r="47" spans="1:16" ht="27.75" customHeight="1" thickBot="1">
      <c r="A47" s="4"/>
      <c r="B47" s="58" t="s">
        <v>87</v>
      </c>
      <c r="C47" s="49" t="s">
        <v>88</v>
      </c>
      <c r="D47" s="58" t="s">
        <v>87</v>
      </c>
      <c r="E47" s="49" t="s">
        <v>88</v>
      </c>
      <c r="J47" s="21"/>
      <c r="K47" s="21"/>
      <c r="M47" s="21"/>
      <c r="N47" s="21"/>
      <c r="O47" s="21"/>
      <c r="P47" s="21"/>
    </row>
    <row r="48" spans="1:16">
      <c r="A48" s="7" t="s">
        <v>17</v>
      </c>
      <c r="B48" s="26">
        <v>22997644</v>
      </c>
      <c r="C48" s="26">
        <v>21386633</v>
      </c>
      <c r="D48" s="26">
        <v>5625370.5571645228</v>
      </c>
      <c r="E48" s="23">
        <v>4842110.3513856186</v>
      </c>
      <c r="J48" s="21"/>
      <c r="K48" s="21"/>
      <c r="M48" s="21"/>
      <c r="N48" s="21"/>
      <c r="O48" s="21"/>
      <c r="P48" s="21"/>
    </row>
    <row r="49" spans="1:16">
      <c r="A49" s="8" t="s">
        <v>18</v>
      </c>
      <c r="B49" s="29">
        <v>2760424.8095100001</v>
      </c>
      <c r="C49" s="29">
        <v>1436421</v>
      </c>
      <c r="D49" s="27">
        <v>675217.65312607028</v>
      </c>
      <c r="E49" s="22">
        <v>325217.57833725773</v>
      </c>
      <c r="J49" s="21"/>
      <c r="K49" s="21"/>
      <c r="M49" s="21"/>
      <c r="N49" s="21"/>
      <c r="O49" s="21"/>
      <c r="P49" s="21"/>
    </row>
    <row r="50" spans="1:16">
      <c r="A50" s="8" t="s">
        <v>19</v>
      </c>
      <c r="B50" s="29">
        <v>25758068.80951</v>
      </c>
      <c r="C50" s="29">
        <v>22823054</v>
      </c>
      <c r="D50" s="27">
        <v>6300589.2102905931</v>
      </c>
      <c r="E50" s="22">
        <v>5167327.9297228763</v>
      </c>
      <c r="J50" s="21"/>
      <c r="K50" s="21"/>
      <c r="M50" s="21"/>
      <c r="N50" s="21"/>
      <c r="O50" s="21"/>
      <c r="P50" s="21"/>
    </row>
    <row r="51" spans="1:16">
      <c r="A51" s="8" t="s">
        <v>28</v>
      </c>
      <c r="B51" s="29">
        <v>8762747</v>
      </c>
      <c r="C51" s="29">
        <v>8762747</v>
      </c>
      <c r="D51" s="27">
        <v>2143424.2453891691</v>
      </c>
      <c r="E51" s="22">
        <v>1983958.2955986233</v>
      </c>
      <c r="J51" s="21"/>
      <c r="K51" s="21"/>
      <c r="M51" s="21"/>
      <c r="N51" s="21"/>
      <c r="O51" s="21"/>
      <c r="P51" s="21"/>
    </row>
    <row r="52" spans="1:16">
      <c r="A52" s="8" t="s">
        <v>22</v>
      </c>
      <c r="B52" s="29">
        <v>18042008</v>
      </c>
      <c r="C52" s="29">
        <v>17341198</v>
      </c>
      <c r="D52" s="27">
        <v>4413191.1354630403</v>
      </c>
      <c r="E52" s="22">
        <v>3926191.4546277844</v>
      </c>
      <c r="J52" s="21"/>
      <c r="K52" s="21"/>
      <c r="M52" s="21"/>
      <c r="N52" s="21"/>
      <c r="O52" s="21"/>
      <c r="P52" s="21"/>
    </row>
    <row r="53" spans="1:16">
      <c r="A53" s="8" t="s">
        <v>39</v>
      </c>
      <c r="B53" s="29">
        <v>5280856</v>
      </c>
      <c r="C53" s="29">
        <v>4140327</v>
      </c>
      <c r="D53" s="27">
        <v>1291731.3242992028</v>
      </c>
      <c r="E53" s="22">
        <v>937404.22930628504</v>
      </c>
      <c r="J53" s="21"/>
      <c r="K53" s="21"/>
      <c r="M53" s="21"/>
      <c r="N53" s="21"/>
      <c r="O53" s="21"/>
      <c r="P53" s="21"/>
    </row>
    <row r="54" spans="1:16" ht="14.25">
      <c r="A54" s="8" t="s">
        <v>24</v>
      </c>
      <c r="B54" s="29">
        <v>2435205</v>
      </c>
      <c r="C54" s="29">
        <v>1341529</v>
      </c>
      <c r="D54" s="27">
        <v>595666.79712342843</v>
      </c>
      <c r="E54" s="22">
        <v>303733.24578880635</v>
      </c>
      <c r="G54"/>
      <c r="J54" s="21"/>
      <c r="K54" s="21"/>
      <c r="M54" s="21"/>
      <c r="N54" s="21"/>
      <c r="O54" s="21"/>
      <c r="P54" s="21"/>
    </row>
    <row r="55" spans="1:16" ht="15" thickBot="1">
      <c r="A55" s="10" t="s">
        <v>25</v>
      </c>
      <c r="B55" s="31">
        <v>7716061</v>
      </c>
      <c r="C55" s="31">
        <v>5481856</v>
      </c>
      <c r="D55" s="28">
        <v>1887398.1214226312</v>
      </c>
      <c r="E55" s="57">
        <v>1241137.4750950914</v>
      </c>
      <c r="G55"/>
      <c r="J55" s="21"/>
      <c r="K55" s="21"/>
      <c r="M55" s="21"/>
      <c r="N55" s="21"/>
      <c r="O55" s="21"/>
      <c r="P55" s="21"/>
    </row>
    <row r="56" spans="1:16" ht="14.25">
      <c r="G56"/>
    </row>
    <row r="57" spans="1:16" ht="14.25">
      <c r="G57"/>
    </row>
    <row r="58" spans="1:16" ht="14.25">
      <c r="A58" s="1" t="s">
        <v>89</v>
      </c>
      <c r="G58"/>
    </row>
    <row r="59" spans="1:16" ht="25.5" customHeight="1">
      <c r="A59" s="191" t="s">
        <v>90</v>
      </c>
      <c r="B59" s="204"/>
      <c r="C59" s="204"/>
      <c r="D59" s="204"/>
      <c r="E59" s="204"/>
      <c r="G59"/>
    </row>
    <row r="60" spans="1:16" ht="39" customHeight="1">
      <c r="A60" s="191" t="s">
        <v>91</v>
      </c>
      <c r="B60" s="191"/>
      <c r="C60" s="191"/>
      <c r="D60" s="191"/>
      <c r="E60" s="191"/>
      <c r="G60"/>
    </row>
    <row r="61" spans="1:16" ht="14.25">
      <c r="G61"/>
    </row>
    <row r="62" spans="1:16" ht="14.25">
      <c r="G62"/>
    </row>
    <row r="63" spans="1:16" ht="14.25">
      <c r="G63"/>
    </row>
  </sheetData>
  <customSheetViews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40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9" workbookViewId="0">
      <selection activeCell="L64" sqref="L64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7" width="11.125" style="1" bestFit="1" customWidth="1"/>
    <col min="8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6" s="2" customFormat="1" ht="40.5" thickBot="1">
      <c r="A2" s="193"/>
      <c r="B2" s="49" t="s">
        <v>92</v>
      </c>
      <c r="C2" s="49" t="s">
        <v>93</v>
      </c>
      <c r="D2" s="49" t="s">
        <v>92</v>
      </c>
      <c r="E2" s="49" t="s">
        <v>93</v>
      </c>
    </row>
    <row r="3" spans="1:16" s="2" customFormat="1" ht="27" customHeight="1" thickBot="1">
      <c r="A3" s="198" t="s">
        <v>35</v>
      </c>
      <c r="B3" s="199"/>
      <c r="C3" s="199"/>
      <c r="D3" s="199"/>
      <c r="E3" s="200"/>
      <c r="P3" s="48"/>
    </row>
    <row r="4" spans="1:16">
      <c r="A4" s="7" t="s">
        <v>3</v>
      </c>
      <c r="B4" s="26">
        <v>5163034</v>
      </c>
      <c r="C4" s="26">
        <v>6454853</v>
      </c>
      <c r="D4" s="24">
        <v>1237010.3981982844</v>
      </c>
      <c r="E4" s="22">
        <v>1546072.5748502994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788332</v>
      </c>
      <c r="C5" s="29">
        <v>558540</v>
      </c>
      <c r="D5" s="24">
        <v>188876.32373376779</v>
      </c>
      <c r="E5" s="22">
        <v>133782.03592814371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736059</v>
      </c>
      <c r="C6" s="29">
        <v>498858</v>
      </c>
      <c r="D6" s="24">
        <v>176352.24495663424</v>
      </c>
      <c r="E6" s="22">
        <v>119486.94610778443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579933</v>
      </c>
      <c r="C7" s="29">
        <v>394697.03</v>
      </c>
      <c r="D7" s="24">
        <v>138946.04437203507</v>
      </c>
      <c r="E7" s="22">
        <v>94538.210778443128</v>
      </c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558296</v>
      </c>
      <c r="C8" s="29">
        <v>381164.03</v>
      </c>
      <c r="D8" s="24">
        <v>133762.03938856677</v>
      </c>
      <c r="E8" s="22">
        <v>91296.773652694625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21637</v>
      </c>
      <c r="C9" s="29">
        <v>13533</v>
      </c>
      <c r="D9" s="24">
        <v>5184.0049834683023</v>
      </c>
      <c r="E9" s="22">
        <v>3241.4371257485031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29">
        <v>8619</v>
      </c>
      <c r="C10" s="34">
        <v>-7832.74</v>
      </c>
      <c r="D10" s="24">
        <v>2065.0246777516891</v>
      </c>
      <c r="E10" s="36">
        <v>-1876.1053892215568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588552</v>
      </c>
      <c r="C11" s="29">
        <v>386864.29000000004</v>
      </c>
      <c r="D11" s="24">
        <v>141011.06904978678</v>
      </c>
      <c r="E11" s="22">
        <v>92662.105389221571</v>
      </c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566246</v>
      </c>
      <c r="C12" s="29">
        <v>373567.29000000004</v>
      </c>
      <c r="D12" s="24">
        <v>135666.77847525038</v>
      </c>
      <c r="E12" s="22">
        <v>89477.195209580852</v>
      </c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22306</v>
      </c>
      <c r="C13" s="29">
        <v>13297</v>
      </c>
      <c r="D13" s="24">
        <v>5344.2905745363942</v>
      </c>
      <c r="E13" s="22">
        <v>3184.9101796407185</v>
      </c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0.31856220538569313</v>
      </c>
      <c r="C14" s="30">
        <v>0.21749117674226304</v>
      </c>
      <c r="D14" s="25">
        <v>7.6324262155755704E-2</v>
      </c>
      <c r="E14" s="55">
        <v>5.2093695028086959E-2</v>
      </c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46"/>
      <c r="I15" s="21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665009</v>
      </c>
      <c r="C16" s="29">
        <v>254483</v>
      </c>
      <c r="D16" s="24">
        <v>159329.38808759404</v>
      </c>
      <c r="E16" s="22">
        <v>60954.011976047907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-1166909</v>
      </c>
      <c r="C17" s="34">
        <v>-867609</v>
      </c>
      <c r="D17" s="53">
        <v>-279578.51986199629</v>
      </c>
      <c r="E17" s="36">
        <v>-207810.53892215568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425453</v>
      </c>
      <c r="C18" s="29">
        <v>649358</v>
      </c>
      <c r="D18" s="24">
        <v>101934.20863481719</v>
      </c>
      <c r="E18" s="22">
        <v>155534.85029940121</v>
      </c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4">
        <v>-76447</v>
      </c>
      <c r="C19" s="31">
        <v>36232</v>
      </c>
      <c r="D19" s="53">
        <v>-18315.923139585029</v>
      </c>
      <c r="E19" s="22">
        <v>8678.3233532934137</v>
      </c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94</v>
      </c>
      <c r="C20" s="58" t="s">
        <v>87</v>
      </c>
      <c r="D20" s="58" t="s">
        <v>94</v>
      </c>
      <c r="E20" s="58" t="s">
        <v>87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25650887</v>
      </c>
      <c r="C21" s="26">
        <v>25471230</v>
      </c>
      <c r="D21" s="24">
        <v>6140395.2219083644</v>
      </c>
      <c r="E21" s="24">
        <v>6230426.5936108809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5064557</v>
      </c>
      <c r="C22" s="29">
        <v>5766232</v>
      </c>
      <c r="D22" s="24">
        <v>1212370.6133001391</v>
      </c>
      <c r="E22" s="24">
        <v>1410457.4140208405</v>
      </c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34229</v>
      </c>
      <c r="C23" s="29">
        <v>36215</v>
      </c>
      <c r="D23" s="24">
        <v>8193.8526356106686</v>
      </c>
      <c r="E23" s="24">
        <v>8858.4217993248876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30749673</v>
      </c>
      <c r="C24" s="29">
        <v>31273677</v>
      </c>
      <c r="D24" s="24">
        <v>7360959.6878441144</v>
      </c>
      <c r="E24" s="24">
        <v>7649742.4294310464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2097655.7188681955</v>
      </c>
      <c r="E25" s="24">
        <v>2143424.2453891691</v>
      </c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16800448</v>
      </c>
      <c r="C26" s="29">
        <v>16235110</v>
      </c>
      <c r="D26" s="24">
        <v>4021748.4984440086</v>
      </c>
      <c r="E26" s="24">
        <v>3971212.2694584415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515613</v>
      </c>
      <c r="C27" s="29">
        <v>493123</v>
      </c>
      <c r="D27" s="24">
        <v>123429.16646718056</v>
      </c>
      <c r="E27" s="24">
        <v>120621.05572134437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17316061</v>
      </c>
      <c r="C28" s="29">
        <v>16728233</v>
      </c>
      <c r="D28" s="24">
        <v>4145176.6649111891</v>
      </c>
      <c r="E28" s="24">
        <v>4091833.325179786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9668430</v>
      </c>
      <c r="C29" s="29">
        <v>9148067</v>
      </c>
      <c r="D29" s="24">
        <v>2314461.1480825394</v>
      </c>
      <c r="E29" s="24">
        <v>2237675.9943251312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3765182</v>
      </c>
      <c r="C30" s="29">
        <v>5397377</v>
      </c>
      <c r="D30" s="24">
        <v>901321.87485038547</v>
      </c>
      <c r="E30" s="24">
        <v>1320233.109926129</v>
      </c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13433612</v>
      </c>
      <c r="C31" s="31">
        <v>14545444</v>
      </c>
      <c r="D31" s="24">
        <v>3215783.0229329253</v>
      </c>
      <c r="E31" s="24">
        <v>3557909.1042512599</v>
      </c>
      <c r="J31" s="21"/>
      <c r="K31" s="21"/>
      <c r="M31" s="21"/>
      <c r="N31" s="21"/>
      <c r="O31" s="21"/>
      <c r="P31" s="21"/>
    </row>
    <row r="32" spans="1:16" ht="30" customHeight="1" thickBot="1">
      <c r="A32" s="201" t="s">
        <v>36</v>
      </c>
      <c r="B32" s="202"/>
      <c r="C32" s="202"/>
      <c r="D32" s="202"/>
      <c r="E32" s="203"/>
      <c r="M32" s="21"/>
      <c r="N32" s="21"/>
      <c r="O32" s="21"/>
      <c r="P32" s="21"/>
    </row>
    <row r="33" spans="1:16" ht="17.25" customHeight="1" thickBot="1">
      <c r="A33" s="205"/>
      <c r="B33" s="194" t="s">
        <v>0</v>
      </c>
      <c r="C33" s="195"/>
      <c r="D33" s="196" t="s">
        <v>1</v>
      </c>
      <c r="E33" s="197"/>
      <c r="M33" s="21"/>
      <c r="N33" s="21"/>
      <c r="O33" s="21"/>
      <c r="P33" s="21"/>
    </row>
    <row r="34" spans="1:16" ht="40.5" thickBot="1">
      <c r="A34" s="206"/>
      <c r="B34" s="49" t="s">
        <v>92</v>
      </c>
      <c r="C34" s="49" t="s">
        <v>93</v>
      </c>
      <c r="D34" s="49" t="s">
        <v>92</v>
      </c>
      <c r="E34" s="49" t="s">
        <v>93</v>
      </c>
      <c r="M34" s="21"/>
      <c r="N34" s="21"/>
      <c r="O34" s="21"/>
      <c r="P34" s="21"/>
    </row>
    <row r="35" spans="1:16">
      <c r="A35" s="7" t="s">
        <v>3</v>
      </c>
      <c r="B35" s="26">
        <v>3088284</v>
      </c>
      <c r="C35" s="26">
        <v>2615600</v>
      </c>
      <c r="D35" s="24">
        <v>739921.41453831038</v>
      </c>
      <c r="E35" s="22">
        <v>626491.01796407183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180052</v>
      </c>
      <c r="C36" s="29">
        <v>2815</v>
      </c>
      <c r="D36" s="24">
        <v>43138.626671139013</v>
      </c>
      <c r="E36" s="22">
        <v>674.25149700598809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244312</v>
      </c>
      <c r="C37" s="34">
        <v>-36093</v>
      </c>
      <c r="D37" s="24">
        <v>58534.668647275867</v>
      </c>
      <c r="E37" s="36">
        <v>-8645.0299401197608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244710</v>
      </c>
      <c r="C38" s="34">
        <v>-52809.770000000004</v>
      </c>
      <c r="D38" s="24">
        <v>58630.02539652116</v>
      </c>
      <c r="E38" s="36">
        <v>-12649.046706586827</v>
      </c>
      <c r="J38" s="21"/>
      <c r="K38" s="21"/>
      <c r="M38" s="21"/>
      <c r="N38" s="21"/>
      <c r="O38" s="21"/>
      <c r="P38" s="21"/>
    </row>
    <row r="39" spans="1:16">
      <c r="A39" s="8" t="s">
        <v>9</v>
      </c>
      <c r="B39" s="29">
        <v>3331</v>
      </c>
      <c r="C39" s="34">
        <v>-9572.23</v>
      </c>
      <c r="D39" s="24">
        <v>798.07369782931619</v>
      </c>
      <c r="E39" s="36">
        <v>-2292.7497005988025</v>
      </c>
      <c r="J39" s="21"/>
      <c r="K39" s="21"/>
      <c r="M39" s="21"/>
      <c r="N39" s="21"/>
      <c r="O39" s="21"/>
      <c r="P39" s="21"/>
    </row>
    <row r="40" spans="1:16">
      <c r="A40" s="8" t="s">
        <v>10</v>
      </c>
      <c r="B40" s="29">
        <v>248041</v>
      </c>
      <c r="C40" s="34">
        <v>-62382</v>
      </c>
      <c r="D40" s="24">
        <v>59428.099094350473</v>
      </c>
      <c r="E40" s="36">
        <v>-14941.79640718563</v>
      </c>
      <c r="J40" s="21"/>
      <c r="K40" s="21"/>
      <c r="M40" s="21"/>
      <c r="N40" s="21"/>
      <c r="O40" s="21"/>
      <c r="P40" s="21"/>
    </row>
    <row r="41" spans="1:16" ht="25.5">
      <c r="A41" s="8" t="s">
        <v>29</v>
      </c>
      <c r="B41" s="30">
        <v>0.13963087193877971</v>
      </c>
      <c r="C41" s="37">
        <v>-0.03</v>
      </c>
      <c r="D41" s="25">
        <v>3.3454135784843478E-2</v>
      </c>
      <c r="E41" s="84">
        <v>-7.18562874251497E-3</v>
      </c>
      <c r="J41" s="21"/>
      <c r="K41" s="21"/>
      <c r="M41" s="21"/>
      <c r="N41" s="21"/>
      <c r="O41" s="21"/>
      <c r="P41" s="21"/>
    </row>
    <row r="42" spans="1:16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J42" s="21"/>
      <c r="K42" s="21"/>
      <c r="M42" s="21"/>
      <c r="N42" s="21"/>
      <c r="O42" s="21"/>
      <c r="P42" s="21"/>
    </row>
    <row r="43" spans="1:16">
      <c r="A43" s="8" t="s">
        <v>13</v>
      </c>
      <c r="B43" s="29">
        <v>605457</v>
      </c>
      <c r="C43" s="34">
        <v>-48835</v>
      </c>
      <c r="D43" s="24">
        <v>145061.33499448944</v>
      </c>
      <c r="E43" s="36">
        <v>-11697.005988023953</v>
      </c>
      <c r="J43" s="21"/>
      <c r="K43" s="21"/>
      <c r="M43" s="21"/>
      <c r="N43" s="21"/>
      <c r="O43" s="21"/>
      <c r="P43" s="21"/>
    </row>
    <row r="44" spans="1:16">
      <c r="A44" s="8" t="s">
        <v>14</v>
      </c>
      <c r="B44" s="34">
        <v>-795562</v>
      </c>
      <c r="C44" s="34">
        <v>-474367</v>
      </c>
      <c r="D44" s="53">
        <v>-190607.55814844987</v>
      </c>
      <c r="E44" s="36">
        <v>-113620.83832335329</v>
      </c>
      <c r="J44" s="21"/>
      <c r="K44" s="21"/>
      <c r="M44" s="21"/>
      <c r="N44" s="21"/>
      <c r="O44" s="21"/>
      <c r="P44" s="21"/>
    </row>
    <row r="45" spans="1:16">
      <c r="A45" s="8" t="s">
        <v>15</v>
      </c>
      <c r="B45" s="29">
        <v>439887</v>
      </c>
      <c r="C45" s="29">
        <v>658037</v>
      </c>
      <c r="D45" s="24">
        <v>105392.44812880349</v>
      </c>
      <c r="E45" s="22">
        <v>157613.65269461079</v>
      </c>
      <c r="J45" s="21"/>
      <c r="K45" s="21"/>
      <c r="M45" s="21"/>
      <c r="N45" s="21"/>
      <c r="O45" s="21"/>
      <c r="P45" s="21"/>
    </row>
    <row r="46" spans="1:16" ht="26.25" thickBot="1">
      <c r="A46" s="9" t="s">
        <v>27</v>
      </c>
      <c r="B46" s="31">
        <v>249782</v>
      </c>
      <c r="C46" s="31">
        <v>134835</v>
      </c>
      <c r="D46" s="24">
        <v>59845.22497484307</v>
      </c>
      <c r="E46" s="22">
        <v>32295.808383233536</v>
      </c>
      <c r="J46" s="21"/>
      <c r="K46" s="21"/>
      <c r="M46" s="21"/>
      <c r="N46" s="21"/>
      <c r="O46" s="21"/>
      <c r="P46" s="21"/>
    </row>
    <row r="47" spans="1:16" ht="18" customHeight="1" thickBot="1">
      <c r="A47" s="4"/>
      <c r="B47" s="58" t="s">
        <v>94</v>
      </c>
      <c r="C47" s="58" t="s">
        <v>87</v>
      </c>
      <c r="D47" s="58" t="s">
        <v>94</v>
      </c>
      <c r="E47" s="58" t="s">
        <v>87</v>
      </c>
      <c r="J47" s="21"/>
      <c r="K47" s="21"/>
      <c r="M47" s="21"/>
      <c r="N47" s="21"/>
      <c r="O47" s="21"/>
      <c r="P47" s="21"/>
    </row>
    <row r="48" spans="1:16">
      <c r="A48" s="7" t="s">
        <v>17</v>
      </c>
      <c r="B48" s="26">
        <v>23921386</v>
      </c>
      <c r="C48" s="26">
        <v>22997644</v>
      </c>
      <c r="D48" s="26">
        <v>5726381.4813041613</v>
      </c>
      <c r="E48" s="23">
        <v>5625370.5571645228</v>
      </c>
      <c r="J48" s="21"/>
      <c r="K48" s="21"/>
      <c r="M48" s="21"/>
      <c r="N48" s="21"/>
      <c r="O48" s="21"/>
      <c r="P48" s="21"/>
    </row>
    <row r="49" spans="1:16">
      <c r="A49" s="8" t="s">
        <v>18</v>
      </c>
      <c r="B49" s="29">
        <v>2332638</v>
      </c>
      <c r="C49" s="29">
        <v>2760424.8095100001</v>
      </c>
      <c r="D49" s="27">
        <v>558394.69526499743</v>
      </c>
      <c r="E49" s="22">
        <v>675217.65312607028</v>
      </c>
      <c r="J49" s="21"/>
      <c r="K49" s="21"/>
      <c r="M49" s="21"/>
      <c r="N49" s="21"/>
      <c r="O49" s="21"/>
      <c r="P49" s="21"/>
    </row>
    <row r="50" spans="1:16">
      <c r="A50" s="8" t="s">
        <v>19</v>
      </c>
      <c r="B50" s="29">
        <v>26254024</v>
      </c>
      <c r="C50" s="29">
        <v>25758068.80951</v>
      </c>
      <c r="D50" s="27">
        <v>6284776.1765691582</v>
      </c>
      <c r="E50" s="22">
        <v>6300589.2102905931</v>
      </c>
      <c r="J50" s="21"/>
      <c r="K50" s="21"/>
      <c r="M50" s="21"/>
      <c r="N50" s="21"/>
      <c r="O50" s="21"/>
      <c r="P50" s="21"/>
    </row>
    <row r="51" spans="1:16">
      <c r="A51" s="8" t="s">
        <v>28</v>
      </c>
      <c r="B51" s="29">
        <v>8762747</v>
      </c>
      <c r="C51" s="29">
        <v>8762747</v>
      </c>
      <c r="D51" s="27">
        <v>2097655.7188681955</v>
      </c>
      <c r="E51" s="22">
        <v>2143424.2453891691</v>
      </c>
      <c r="J51" s="21"/>
      <c r="K51" s="21"/>
      <c r="M51" s="21"/>
      <c r="N51" s="21"/>
      <c r="O51" s="21"/>
      <c r="P51" s="21"/>
    </row>
    <row r="52" spans="1:16">
      <c r="A52" s="8" t="s">
        <v>22</v>
      </c>
      <c r="B52" s="29">
        <v>18290049</v>
      </c>
      <c r="C52" s="29">
        <v>18042008</v>
      </c>
      <c r="D52" s="27">
        <v>4378333.1737444345</v>
      </c>
      <c r="E52" s="22">
        <v>4413191.1354630403</v>
      </c>
      <c r="J52" s="21"/>
      <c r="K52" s="21"/>
      <c r="M52" s="21"/>
      <c r="N52" s="21"/>
      <c r="O52" s="21"/>
      <c r="P52" s="21"/>
    </row>
    <row r="53" spans="1:16">
      <c r="A53" s="8" t="s">
        <v>39</v>
      </c>
      <c r="B53" s="29">
        <v>5715426</v>
      </c>
      <c r="C53" s="29">
        <v>5280856</v>
      </c>
      <c r="D53" s="27">
        <v>1368177.8139512618</v>
      </c>
      <c r="E53" s="22">
        <v>1291731.3242992028</v>
      </c>
      <c r="J53" s="21"/>
      <c r="K53" s="21"/>
      <c r="M53" s="21"/>
      <c r="N53" s="21"/>
      <c r="O53" s="21"/>
      <c r="P53" s="21"/>
    </row>
    <row r="54" spans="1:16">
      <c r="A54" s="8" t="s">
        <v>24</v>
      </c>
      <c r="B54" s="29">
        <v>2248549</v>
      </c>
      <c r="C54" s="29">
        <v>2435205</v>
      </c>
      <c r="D54" s="27">
        <v>538265.18887346203</v>
      </c>
      <c r="E54" s="22">
        <v>595666.79712342843</v>
      </c>
      <c r="J54" s="21"/>
      <c r="K54" s="21"/>
      <c r="M54" s="21"/>
      <c r="N54" s="21"/>
      <c r="O54" s="21"/>
      <c r="P54" s="21"/>
    </row>
    <row r="55" spans="1:16" ht="13.5" thickBot="1">
      <c r="A55" s="10" t="s">
        <v>25</v>
      </c>
      <c r="B55" s="31">
        <v>7963975</v>
      </c>
      <c r="C55" s="31">
        <v>7716061</v>
      </c>
      <c r="D55" s="28">
        <v>1906443.0028247237</v>
      </c>
      <c r="E55" s="57">
        <v>1887398.1214226312</v>
      </c>
      <c r="J55" s="21"/>
      <c r="K55" s="21"/>
      <c r="M55" s="21"/>
      <c r="N55" s="21"/>
      <c r="O55" s="21"/>
      <c r="P55" s="21"/>
    </row>
    <row r="56" spans="1:16" ht="14.25">
      <c r="G56"/>
    </row>
    <row r="57" spans="1:16" ht="14.25">
      <c r="G57"/>
    </row>
    <row r="58" spans="1:16" ht="14.25">
      <c r="A58" s="1" t="s">
        <v>95</v>
      </c>
      <c r="G58"/>
    </row>
    <row r="59" spans="1:16" ht="25.5" customHeight="1">
      <c r="A59" s="191" t="s">
        <v>96</v>
      </c>
      <c r="B59" s="204"/>
      <c r="C59" s="204"/>
      <c r="D59" s="204"/>
      <c r="E59" s="204"/>
      <c r="G59"/>
    </row>
    <row r="60" spans="1:16" ht="39" customHeight="1">
      <c r="A60" s="191" t="s">
        <v>97</v>
      </c>
      <c r="B60" s="191"/>
      <c r="C60" s="191"/>
      <c r="D60" s="191"/>
      <c r="E60" s="191"/>
      <c r="G60"/>
    </row>
    <row r="61" spans="1:16" ht="14.25">
      <c r="G61"/>
    </row>
    <row r="62" spans="1:16" ht="14.25">
      <c r="G62"/>
    </row>
    <row r="63" spans="1:16" ht="14.25">
      <c r="G63"/>
    </row>
    <row r="64" spans="1:16" ht="14.25">
      <c r="G64"/>
    </row>
    <row r="65" spans="7:7" ht="14.25">
      <c r="G65"/>
    </row>
  </sheetData>
  <customSheetViews>
    <customSheetView guid="{CD05A7CF-C49A-4C37-B7FB-6A65872FB4F2}" showPageBreaks="1" printArea="1" topLeftCell="A37">
      <selection activeCell="G59" sqref="G59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28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I28" sqref="I28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0.5" thickBot="1">
      <c r="A2" s="193"/>
      <c r="B2" s="5" t="s">
        <v>98</v>
      </c>
      <c r="C2" s="5" t="s">
        <v>99</v>
      </c>
      <c r="D2" s="5" t="s">
        <v>98</v>
      </c>
      <c r="E2" s="5" t="s">
        <v>99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9704908</v>
      </c>
      <c r="C4" s="26">
        <v>12313986</v>
      </c>
      <c r="D4" s="24">
        <v>2303015.6620787848</v>
      </c>
      <c r="E4" s="22">
        <v>2914828.859536998</v>
      </c>
      <c r="F4" s="42"/>
      <c r="G4" s="42"/>
      <c r="H4" s="14"/>
    </row>
    <row r="5" spans="1:8">
      <c r="A5" s="8" t="s">
        <v>4</v>
      </c>
      <c r="B5" s="29">
        <v>1188158</v>
      </c>
      <c r="C5" s="29">
        <v>1253405</v>
      </c>
      <c r="D5" s="24">
        <v>281954.91219743708</v>
      </c>
      <c r="E5" s="22">
        <v>296691.99450835586</v>
      </c>
      <c r="F5" s="42"/>
      <c r="G5" s="42"/>
      <c r="H5" s="14"/>
    </row>
    <row r="6" spans="1:8">
      <c r="A6" s="8" t="s">
        <v>5</v>
      </c>
      <c r="B6" s="29">
        <v>1084538</v>
      </c>
      <c r="C6" s="29">
        <v>1142356</v>
      </c>
      <c r="D6" s="24">
        <v>257365.44850498336</v>
      </c>
      <c r="E6" s="22">
        <v>270405.71888462815</v>
      </c>
      <c r="F6" s="43"/>
      <c r="G6" s="43"/>
    </row>
    <row r="7" spans="1:8">
      <c r="A7" s="8" t="s">
        <v>6</v>
      </c>
      <c r="B7" s="29">
        <v>890573</v>
      </c>
      <c r="C7" s="29">
        <v>890221.28</v>
      </c>
      <c r="D7" s="24">
        <v>211336.73469387754</v>
      </c>
      <c r="E7" s="22">
        <v>210723.21166500973</v>
      </c>
      <c r="F7" s="43"/>
      <c r="G7" s="43"/>
    </row>
    <row r="8" spans="1:8" ht="25.5">
      <c r="A8" s="8" t="s">
        <v>7</v>
      </c>
      <c r="B8" s="29">
        <v>847927</v>
      </c>
      <c r="C8" s="29">
        <v>857001.28</v>
      </c>
      <c r="D8" s="24">
        <v>201216.65875652584</v>
      </c>
      <c r="E8" s="22">
        <v>202859.74530133032</v>
      </c>
      <c r="F8" s="43"/>
      <c r="G8" s="43"/>
    </row>
    <row r="9" spans="1:8">
      <c r="A9" s="8" t="s">
        <v>8</v>
      </c>
      <c r="B9" s="29">
        <v>42646</v>
      </c>
      <c r="C9" s="29">
        <v>33220</v>
      </c>
      <c r="D9" s="24">
        <v>10120.075937351683</v>
      </c>
      <c r="E9" s="22">
        <v>7863.4663636794021</v>
      </c>
      <c r="F9" s="43"/>
      <c r="G9" s="43"/>
    </row>
    <row r="10" spans="1:8">
      <c r="A10" s="8" t="s">
        <v>9</v>
      </c>
      <c r="B10" s="29">
        <v>34571</v>
      </c>
      <c r="C10" s="34">
        <v>-29236.16</v>
      </c>
      <c r="D10" s="24">
        <v>8203.8443284290461</v>
      </c>
      <c r="E10" s="36">
        <v>-6920.456374568007</v>
      </c>
      <c r="F10" s="43"/>
      <c r="G10" s="43"/>
    </row>
    <row r="11" spans="1:8">
      <c r="A11" s="8" t="s">
        <v>10</v>
      </c>
      <c r="B11" s="29">
        <v>925144</v>
      </c>
      <c r="C11" s="29">
        <v>860985.12</v>
      </c>
      <c r="D11" s="24">
        <v>219540.57902230657</v>
      </c>
      <c r="E11" s="22">
        <v>203802.75529044171</v>
      </c>
      <c r="F11" s="43"/>
      <c r="G11" s="43"/>
    </row>
    <row r="12" spans="1:8" ht="25.5">
      <c r="A12" s="8" t="s">
        <v>11</v>
      </c>
      <c r="B12" s="29">
        <v>881019</v>
      </c>
      <c r="C12" s="29">
        <v>827803.12</v>
      </c>
      <c r="D12" s="24">
        <v>209069.53013763644</v>
      </c>
      <c r="E12" s="22">
        <v>195949.28386119398</v>
      </c>
      <c r="F12" s="43"/>
      <c r="G12" s="43"/>
    </row>
    <row r="13" spans="1:8" ht="25.5">
      <c r="A13" s="8" t="s">
        <v>12</v>
      </c>
      <c r="B13" s="29">
        <v>44125</v>
      </c>
      <c r="C13" s="29">
        <v>33182</v>
      </c>
      <c r="D13" s="24">
        <v>10471.048884670146</v>
      </c>
      <c r="E13" s="22">
        <v>7854.4714292477402</v>
      </c>
      <c r="F13" s="43"/>
      <c r="G13" s="43"/>
    </row>
    <row r="14" spans="1:8" ht="25.5">
      <c r="A14" s="8" t="s">
        <v>29</v>
      </c>
      <c r="B14" s="30">
        <v>0.48382487985956302</v>
      </c>
      <c r="C14" s="30">
        <v>0.48900263977381514</v>
      </c>
      <c r="D14" s="25">
        <v>0.11481368767431489</v>
      </c>
      <c r="E14" s="55">
        <v>0.11575122846513639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29">
        <v>1850974</v>
      </c>
      <c r="C16" s="29">
        <v>1313495</v>
      </c>
      <c r="D16" s="24">
        <v>439243.94874228758</v>
      </c>
      <c r="E16" s="22">
        <v>310915.82635042374</v>
      </c>
      <c r="F16" s="43"/>
      <c r="G16" s="43"/>
    </row>
    <row r="17" spans="1:7">
      <c r="A17" s="8" t="s">
        <v>14</v>
      </c>
      <c r="B17" s="34">
        <v>-1894285</v>
      </c>
      <c r="C17" s="34">
        <v>-1584668</v>
      </c>
      <c r="D17" s="53">
        <v>-449521.83198860934</v>
      </c>
      <c r="E17" s="36">
        <v>-375104.86199876916</v>
      </c>
      <c r="F17" s="43"/>
      <c r="G17" s="43"/>
    </row>
    <row r="18" spans="1:7">
      <c r="A18" s="8" t="s">
        <v>15</v>
      </c>
      <c r="B18" s="34">
        <v>-535</v>
      </c>
      <c r="C18" s="29">
        <v>465647</v>
      </c>
      <c r="D18" s="53">
        <v>-126.95775984812528</v>
      </c>
      <c r="E18" s="22">
        <v>110222.74298158406</v>
      </c>
      <c r="F18" s="43"/>
      <c r="G18" s="43"/>
    </row>
    <row r="19" spans="1:7" ht="26.25" thickBot="1">
      <c r="A19" s="9" t="s">
        <v>27</v>
      </c>
      <c r="B19" s="35">
        <v>-43846</v>
      </c>
      <c r="C19" s="31">
        <v>194474</v>
      </c>
      <c r="D19" s="53">
        <v>-10404.841006169909</v>
      </c>
      <c r="E19" s="22">
        <v>46033.70733323865</v>
      </c>
      <c r="F19" s="43"/>
      <c r="G19" s="43"/>
    </row>
    <row r="20" spans="1:7" s="2" customFormat="1" ht="30" customHeight="1" thickBot="1">
      <c r="A20" s="3"/>
      <c r="B20" s="6" t="s">
        <v>100</v>
      </c>
      <c r="C20" s="32" t="s">
        <v>101</v>
      </c>
      <c r="D20" s="6" t="s">
        <v>100</v>
      </c>
      <c r="E20" s="32" t="s">
        <v>101</v>
      </c>
      <c r="F20" s="44"/>
      <c r="G20" s="44"/>
    </row>
    <row r="21" spans="1:7">
      <c r="A21" s="7" t="s">
        <v>17</v>
      </c>
      <c r="B21" s="26">
        <v>25933097</v>
      </c>
      <c r="C21" s="26">
        <v>25471230</v>
      </c>
      <c r="D21" s="24">
        <v>5990274.6465859739</v>
      </c>
      <c r="E21" s="24">
        <v>6230426.5936108809</v>
      </c>
      <c r="F21" s="43"/>
      <c r="G21" s="43"/>
    </row>
    <row r="22" spans="1:7">
      <c r="A22" s="8" t="s">
        <v>18</v>
      </c>
      <c r="B22" s="29">
        <v>4720751</v>
      </c>
      <c r="C22" s="29">
        <v>5766232</v>
      </c>
      <c r="D22" s="24">
        <v>1090444.1929224799</v>
      </c>
      <c r="E22" s="24">
        <v>1410457.4140208405</v>
      </c>
      <c r="F22" s="43"/>
      <c r="G22" s="43"/>
    </row>
    <row r="23" spans="1:7" ht="25.5">
      <c r="A23" s="8" t="s">
        <v>20</v>
      </c>
      <c r="B23" s="29">
        <v>35833</v>
      </c>
      <c r="C23" s="29">
        <v>36215</v>
      </c>
      <c r="D23" s="24">
        <v>8277.0488773907418</v>
      </c>
      <c r="E23" s="24">
        <v>8858.4217993248876</v>
      </c>
      <c r="F23" s="43"/>
      <c r="G23" s="43"/>
    </row>
    <row r="24" spans="1:7">
      <c r="A24" s="8" t="s">
        <v>19</v>
      </c>
      <c r="B24" s="29">
        <v>30689681</v>
      </c>
      <c r="C24" s="29">
        <v>31273677</v>
      </c>
      <c r="D24" s="24">
        <v>7088995.8883858444</v>
      </c>
      <c r="E24" s="24">
        <v>7649742.4294310464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2024103.0675413471</v>
      </c>
      <c r="E25" s="24">
        <v>2143424.2453891691</v>
      </c>
      <c r="F25" s="43"/>
      <c r="G25" s="43"/>
    </row>
    <row r="26" spans="1:7" ht="25.5">
      <c r="A26" s="8" t="s">
        <v>21</v>
      </c>
      <c r="B26" s="29">
        <v>16766721</v>
      </c>
      <c r="C26" s="29">
        <v>16235110</v>
      </c>
      <c r="D26" s="24">
        <v>3872937.4942252608</v>
      </c>
      <c r="E26" s="24">
        <v>3971212.2694584415</v>
      </c>
      <c r="F26" s="43"/>
      <c r="G26" s="43"/>
    </row>
    <row r="27" spans="1:7">
      <c r="A27" s="8" t="s">
        <v>26</v>
      </c>
      <c r="B27" s="29">
        <v>526444</v>
      </c>
      <c r="C27" s="29">
        <v>493123</v>
      </c>
      <c r="D27" s="24">
        <v>121603.06754134713</v>
      </c>
      <c r="E27" s="24">
        <v>120621.05572134437</v>
      </c>
      <c r="F27" s="43"/>
      <c r="G27" s="43"/>
    </row>
    <row r="28" spans="1:7">
      <c r="A28" s="8" t="s">
        <v>22</v>
      </c>
      <c r="B28" s="29">
        <v>17293165</v>
      </c>
      <c r="C28" s="29">
        <v>16728233</v>
      </c>
      <c r="D28" s="24">
        <v>3994539.5617666082</v>
      </c>
      <c r="E28" s="24">
        <v>4091833.325179786</v>
      </c>
      <c r="F28" s="43"/>
      <c r="G28" s="43"/>
    </row>
    <row r="29" spans="1:7">
      <c r="A29" s="8" t="s">
        <v>39</v>
      </c>
      <c r="B29" s="29">
        <v>9472271</v>
      </c>
      <c r="C29" s="29">
        <v>9148067</v>
      </c>
      <c r="D29" s="24">
        <v>2187995.7035941975</v>
      </c>
      <c r="E29" s="24">
        <v>2237675.9943251312</v>
      </c>
      <c r="F29" s="43"/>
      <c r="G29" s="43"/>
    </row>
    <row r="30" spans="1:7">
      <c r="A30" s="8" t="s">
        <v>24</v>
      </c>
      <c r="B30" s="29">
        <v>3924245</v>
      </c>
      <c r="C30" s="29">
        <v>5397377</v>
      </c>
      <c r="D30" s="24">
        <v>906459.62302503921</v>
      </c>
      <c r="E30" s="24">
        <v>1320233.109926129</v>
      </c>
      <c r="F30" s="43"/>
      <c r="G30" s="43"/>
    </row>
    <row r="31" spans="1:7" ht="13.5" thickBot="1">
      <c r="A31" s="9" t="s">
        <v>25</v>
      </c>
      <c r="B31" s="31">
        <v>13396516</v>
      </c>
      <c r="C31" s="31">
        <v>14545444</v>
      </c>
      <c r="D31" s="24">
        <v>3094456.3266192367</v>
      </c>
      <c r="E31" s="24">
        <v>3557909.1042512599</v>
      </c>
      <c r="F31" s="43"/>
      <c r="G31" s="43"/>
    </row>
    <row r="32" spans="1:7" ht="30" customHeight="1" thickBot="1">
      <c r="A32" s="201" t="s">
        <v>36</v>
      </c>
      <c r="B32" s="202"/>
      <c r="C32" s="202"/>
      <c r="D32" s="202"/>
      <c r="E32" s="203"/>
    </row>
    <row r="33" spans="1:7" ht="17.25" customHeight="1" thickBot="1">
      <c r="A33" s="205"/>
      <c r="B33" s="194" t="s">
        <v>0</v>
      </c>
      <c r="C33" s="195"/>
      <c r="D33" s="196" t="s">
        <v>1</v>
      </c>
      <c r="E33" s="197"/>
    </row>
    <row r="34" spans="1:7" ht="40.5" thickBot="1">
      <c r="A34" s="206"/>
      <c r="B34" s="5" t="s">
        <v>98</v>
      </c>
      <c r="C34" s="5" t="s">
        <v>99</v>
      </c>
      <c r="D34" s="5" t="s">
        <v>98</v>
      </c>
      <c r="E34" s="5" t="s">
        <v>99</v>
      </c>
    </row>
    <row r="35" spans="1:7">
      <c r="A35" s="7" t="s">
        <v>3</v>
      </c>
      <c r="B35" s="26">
        <v>5557995</v>
      </c>
      <c r="C35" s="26">
        <v>4839919</v>
      </c>
      <c r="D35" s="24">
        <v>1318935.6905552917</v>
      </c>
      <c r="E35" s="22">
        <v>1145651.422619893</v>
      </c>
      <c r="F35" s="43"/>
      <c r="G35" s="43"/>
    </row>
    <row r="36" spans="1:7">
      <c r="A36" s="8" t="s">
        <v>4</v>
      </c>
      <c r="B36" s="29">
        <v>195359</v>
      </c>
      <c r="C36" s="29">
        <v>24742</v>
      </c>
      <c r="D36" s="24">
        <v>46359.515899383005</v>
      </c>
      <c r="E36" s="22">
        <v>5856.6491502154058</v>
      </c>
      <c r="F36" s="43"/>
      <c r="G36" s="43"/>
    </row>
    <row r="37" spans="1:7">
      <c r="A37" s="8" t="s">
        <v>5</v>
      </c>
      <c r="B37" s="29">
        <v>1663184</v>
      </c>
      <c r="C37" s="29">
        <v>1506708</v>
      </c>
      <c r="D37" s="24">
        <v>394680.5885144755</v>
      </c>
      <c r="E37" s="22">
        <v>356651.0438858117</v>
      </c>
      <c r="F37" s="43"/>
      <c r="G37" s="43"/>
    </row>
    <row r="38" spans="1:7">
      <c r="A38" s="8" t="s">
        <v>6</v>
      </c>
      <c r="B38" s="29">
        <v>1646837</v>
      </c>
      <c r="C38" s="34">
        <v>1461937</v>
      </c>
      <c r="D38" s="24">
        <v>390801.37636449927</v>
      </c>
      <c r="E38" s="22">
        <v>346053.35416370782</v>
      </c>
      <c r="F38" s="43"/>
      <c r="G38" s="43"/>
    </row>
    <row r="39" spans="1:7">
      <c r="A39" s="8" t="s">
        <v>9</v>
      </c>
      <c r="B39" s="29">
        <v>36852</v>
      </c>
      <c r="C39" s="34">
        <v>-40108</v>
      </c>
      <c r="D39" s="24">
        <v>8745.1352634076884</v>
      </c>
      <c r="E39" s="36">
        <v>-9493.9165838185872</v>
      </c>
      <c r="F39" s="43"/>
      <c r="G39" s="43"/>
    </row>
    <row r="40" spans="1:7">
      <c r="A40" s="8" t="s">
        <v>10</v>
      </c>
      <c r="B40" s="29">
        <v>1683689</v>
      </c>
      <c r="C40" s="34">
        <v>1421829</v>
      </c>
      <c r="D40" s="24">
        <v>399545.51162790693</v>
      </c>
      <c r="E40" s="22">
        <v>336559.43757988926</v>
      </c>
      <c r="F40" s="43"/>
      <c r="G40" s="43"/>
    </row>
    <row r="41" spans="1:7" ht="25.5">
      <c r="A41" s="8" t="s">
        <v>29</v>
      </c>
      <c r="B41" s="30">
        <v>0.93968079053183018</v>
      </c>
      <c r="C41" s="37">
        <v>0.83417734473280125</v>
      </c>
      <c r="D41" s="25">
        <v>0.22299022081913386</v>
      </c>
      <c r="E41" s="55">
        <v>0.19745711895393678</v>
      </c>
      <c r="F41" s="39"/>
      <c r="G41" s="39"/>
    </row>
    <row r="42" spans="1:7" ht="25.5">
      <c r="A42" s="8" t="s">
        <v>30</v>
      </c>
      <c r="B42" s="29">
        <v>1752549394</v>
      </c>
      <c r="C42" s="34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584452</v>
      </c>
      <c r="C43" s="34">
        <v>-40276</v>
      </c>
      <c r="D43" s="24">
        <v>138692.92833412433</v>
      </c>
      <c r="E43" s="36">
        <v>-9533.6836623585677</v>
      </c>
      <c r="F43" s="43"/>
      <c r="G43" s="43"/>
    </row>
    <row r="44" spans="1:7">
      <c r="A44" s="8" t="s">
        <v>14</v>
      </c>
      <c r="B44" s="34">
        <v>-328451</v>
      </c>
      <c r="C44" s="29">
        <v>48407</v>
      </c>
      <c r="D44" s="53">
        <v>-77942.809682012332</v>
      </c>
      <c r="E44" s="22">
        <v>11458.362921933438</v>
      </c>
      <c r="F44" s="43"/>
      <c r="G44" s="43"/>
    </row>
    <row r="45" spans="1:7">
      <c r="A45" s="8" t="s">
        <v>15</v>
      </c>
      <c r="B45" s="34">
        <v>-18976</v>
      </c>
      <c r="C45" s="29">
        <v>527640</v>
      </c>
      <c r="D45" s="53">
        <v>-4503.0849549121967</v>
      </c>
      <c r="E45" s="22">
        <v>124897.03167163757</v>
      </c>
      <c r="F45" s="43"/>
      <c r="G45" s="43"/>
    </row>
    <row r="46" spans="1:7" ht="26.25" thickBot="1">
      <c r="A46" s="9" t="s">
        <v>27</v>
      </c>
      <c r="B46" s="31">
        <v>237025</v>
      </c>
      <c r="C46" s="31">
        <v>535771</v>
      </c>
      <c r="D46" s="24">
        <v>56247.033697199804</v>
      </c>
      <c r="E46" s="22">
        <v>126820.71093121244</v>
      </c>
      <c r="F46" s="43"/>
      <c r="G46" s="43"/>
    </row>
    <row r="47" spans="1:7" ht="18" customHeight="1" thickBot="1">
      <c r="A47" s="4"/>
      <c r="B47" s="6" t="s">
        <v>100</v>
      </c>
      <c r="C47" s="6" t="s">
        <v>87</v>
      </c>
      <c r="D47" s="6" t="s">
        <v>100</v>
      </c>
      <c r="E47" s="6" t="s">
        <v>87</v>
      </c>
      <c r="F47" s="43"/>
      <c r="G47" s="43"/>
    </row>
    <row r="48" spans="1:7">
      <c r="A48" s="7" t="s">
        <v>17</v>
      </c>
      <c r="B48" s="26">
        <v>25028204</v>
      </c>
      <c r="C48" s="26">
        <v>22997644</v>
      </c>
      <c r="D48" s="26">
        <v>5781253.8113277275</v>
      </c>
      <c r="E48" s="23">
        <v>5625370.5571645228</v>
      </c>
      <c r="F48" s="43"/>
      <c r="G48" s="43"/>
    </row>
    <row r="49" spans="1:7">
      <c r="A49" s="8" t="s">
        <v>18</v>
      </c>
      <c r="B49" s="29">
        <v>2058038</v>
      </c>
      <c r="C49" s="29">
        <v>2760424.8095100001</v>
      </c>
      <c r="D49" s="27">
        <v>475385.29058486555</v>
      </c>
      <c r="E49" s="22">
        <v>675217.65312607028</v>
      </c>
      <c r="F49" s="43"/>
      <c r="G49" s="43"/>
    </row>
    <row r="50" spans="1:7">
      <c r="A50" s="8" t="s">
        <v>19</v>
      </c>
      <c r="B50" s="29">
        <v>27086242</v>
      </c>
      <c r="C50" s="29">
        <v>25758068.80951</v>
      </c>
      <c r="D50" s="27">
        <v>6256639.1019125935</v>
      </c>
      <c r="E50" s="22">
        <v>6300589.2102905931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2024103.0675413471</v>
      </c>
      <c r="E51" s="22">
        <v>2143424.2453891691</v>
      </c>
      <c r="F51" s="43"/>
      <c r="G51" s="43"/>
    </row>
    <row r="52" spans="1:7">
      <c r="A52" s="8" t="s">
        <v>22</v>
      </c>
      <c r="B52" s="29">
        <v>19375187</v>
      </c>
      <c r="C52" s="29">
        <v>18042008</v>
      </c>
      <c r="D52" s="27">
        <v>4475465.9059410514</v>
      </c>
      <c r="E52" s="22">
        <v>4413191.1354630403</v>
      </c>
      <c r="F52" s="43"/>
      <c r="G52" s="43"/>
    </row>
    <row r="53" spans="1:7">
      <c r="A53" s="8" t="s">
        <v>39</v>
      </c>
      <c r="B53" s="29">
        <v>5624288</v>
      </c>
      <c r="C53" s="29">
        <v>5280856</v>
      </c>
      <c r="D53" s="27">
        <v>1299151.8063383535</v>
      </c>
      <c r="E53" s="22">
        <v>1291731.3242992028</v>
      </c>
      <c r="F53" s="43"/>
      <c r="G53" s="43"/>
    </row>
    <row r="54" spans="1:7" ht="14.25">
      <c r="A54" s="8" t="s">
        <v>24</v>
      </c>
      <c r="B54" s="29">
        <v>2086767</v>
      </c>
      <c r="C54" s="29">
        <v>2435205</v>
      </c>
      <c r="D54" s="27">
        <v>482021.38963318855</v>
      </c>
      <c r="E54" s="22">
        <v>595666.79712342843</v>
      </c>
      <c r="F54" s="43"/>
      <c r="G54"/>
    </row>
    <row r="55" spans="1:7" ht="15" thickBot="1">
      <c r="A55" s="10" t="s">
        <v>25</v>
      </c>
      <c r="B55" s="31">
        <v>7711055</v>
      </c>
      <c r="C55" s="31">
        <v>7716061</v>
      </c>
      <c r="D55" s="28">
        <v>1781173.195971542</v>
      </c>
      <c r="E55" s="57">
        <v>1887398.1214226312</v>
      </c>
      <c r="F55" s="43"/>
      <c r="G55"/>
    </row>
    <row r="56" spans="1:7" ht="14.25">
      <c r="G56"/>
    </row>
    <row r="57" spans="1:7" ht="14.25">
      <c r="G57"/>
    </row>
    <row r="58" spans="1:7" ht="14.25">
      <c r="A58" s="1" t="s">
        <v>102</v>
      </c>
      <c r="G58"/>
    </row>
    <row r="59" spans="1:7" ht="25.5" customHeight="1">
      <c r="A59" s="191" t="s">
        <v>103</v>
      </c>
      <c r="B59" s="204"/>
      <c r="C59" s="204"/>
      <c r="D59" s="204"/>
      <c r="E59" s="204"/>
      <c r="G59"/>
    </row>
    <row r="60" spans="1:7" ht="39" customHeight="1">
      <c r="A60" s="191" t="s">
        <v>104</v>
      </c>
      <c r="B60" s="191"/>
      <c r="C60" s="191"/>
      <c r="D60" s="191"/>
      <c r="E60" s="191"/>
      <c r="G60"/>
    </row>
    <row r="61" spans="1:7" ht="14.25">
      <c r="G61"/>
    </row>
    <row r="62" spans="1:7" ht="14.25">
      <c r="G62"/>
    </row>
    <row r="63" spans="1:7" ht="14.25">
      <c r="G63"/>
    </row>
    <row r="64" spans="1:7" ht="14.25">
      <c r="G64"/>
    </row>
  </sheetData>
  <customSheetViews>
    <customSheetView guid="{CD05A7CF-C49A-4C37-B7FB-6A65872FB4F2}" showPageBreaks="1" printArea="1" topLeftCell="A34">
      <selection activeCell="G58" sqref="G58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31">
      <selection activeCell="B48" sqref="B48:E55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K55" sqref="K55"/>
    </sheetView>
  </sheetViews>
  <sheetFormatPr defaultColWidth="9" defaultRowHeight="12.75"/>
  <cols>
    <col min="1" max="1" width="45.5" style="1" customWidth="1"/>
    <col min="2" max="5" width="15.625" style="1" bestFit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0.5" thickBot="1">
      <c r="A2" s="193"/>
      <c r="B2" s="5" t="s">
        <v>130</v>
      </c>
      <c r="C2" s="5" t="s">
        <v>156</v>
      </c>
      <c r="D2" s="5" t="s">
        <v>130</v>
      </c>
      <c r="E2" s="5" t="s">
        <v>156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14209431</v>
      </c>
      <c r="C4" s="26">
        <v>18214243</v>
      </c>
      <c r="D4" s="24">
        <v>3364692.0508631105</v>
      </c>
      <c r="E4" s="22">
        <v>4342100.4577095453</v>
      </c>
      <c r="F4" s="19"/>
      <c r="G4" s="19"/>
      <c r="H4" s="14"/>
    </row>
    <row r="5" spans="1:8">
      <c r="A5" s="8" t="s">
        <v>4</v>
      </c>
      <c r="B5" s="29">
        <v>1709103</v>
      </c>
      <c r="C5" s="29">
        <v>1832576</v>
      </c>
      <c r="D5" s="24">
        <v>404703.41692121903</v>
      </c>
      <c r="E5" s="22">
        <v>436868.50386192428</v>
      </c>
      <c r="F5" s="19"/>
      <c r="G5" s="19"/>
      <c r="H5" s="14"/>
    </row>
    <row r="6" spans="1:8">
      <c r="A6" s="8" t="s">
        <v>5</v>
      </c>
      <c r="B6" s="29">
        <v>1541114</v>
      </c>
      <c r="C6" s="29">
        <v>1679242</v>
      </c>
      <c r="D6" s="24">
        <v>364924.81826146675</v>
      </c>
      <c r="E6" s="22">
        <v>400315.15209306765</v>
      </c>
      <c r="F6" s="21"/>
      <c r="G6" s="21"/>
    </row>
    <row r="7" spans="1:8">
      <c r="A7" s="8" t="s">
        <v>6</v>
      </c>
      <c r="B7" s="29">
        <v>1260726</v>
      </c>
      <c r="C7" s="29">
        <v>1333068.5499999998</v>
      </c>
      <c r="D7" s="24">
        <v>298530.93698941538</v>
      </c>
      <c r="E7" s="22">
        <v>317790.72899780679</v>
      </c>
      <c r="F7" s="21"/>
      <c r="G7" s="21"/>
    </row>
    <row r="8" spans="1:8" ht="25.5">
      <c r="A8" s="8" t="s">
        <v>7</v>
      </c>
      <c r="B8" s="29">
        <v>1212843</v>
      </c>
      <c r="C8" s="29">
        <v>1269197.5500000003</v>
      </c>
      <c r="D8" s="24">
        <v>287192.5836470839</v>
      </c>
      <c r="E8" s="22">
        <v>302565.49651950039</v>
      </c>
      <c r="F8" s="21"/>
      <c r="G8" s="21"/>
    </row>
    <row r="9" spans="1:8">
      <c r="A9" s="8" t="s">
        <v>8</v>
      </c>
      <c r="B9" s="29">
        <v>47883</v>
      </c>
      <c r="C9" s="29">
        <v>63871</v>
      </c>
      <c r="D9" s="24">
        <v>11338.353342331464</v>
      </c>
      <c r="E9" s="22">
        <v>15226.232478306476</v>
      </c>
      <c r="F9" s="21"/>
      <c r="G9" s="21"/>
    </row>
    <row r="10" spans="1:8">
      <c r="A10" s="8" t="s">
        <v>9</v>
      </c>
      <c r="B10" s="29">
        <v>46994</v>
      </c>
      <c r="C10" s="34">
        <v>-72848.539999999994</v>
      </c>
      <c r="D10" s="24">
        <v>11127.84447443821</v>
      </c>
      <c r="E10" s="36">
        <v>-17367.391723085726</v>
      </c>
      <c r="F10" s="21"/>
      <c r="G10" s="21"/>
    </row>
    <row r="11" spans="1:8">
      <c r="A11" s="8" t="s">
        <v>10</v>
      </c>
      <c r="B11" s="29">
        <v>1307720</v>
      </c>
      <c r="C11" s="29">
        <v>1260220.0099999998</v>
      </c>
      <c r="D11" s="24">
        <v>309658.78146385361</v>
      </c>
      <c r="E11" s="22">
        <v>300424.33727472107</v>
      </c>
      <c r="F11" s="21"/>
      <c r="G11" s="21"/>
    </row>
    <row r="12" spans="1:8" ht="25.5">
      <c r="A12" s="8" t="s">
        <v>11</v>
      </c>
      <c r="B12" s="29">
        <v>1257539</v>
      </c>
      <c r="C12" s="29">
        <v>1195875.0100000002</v>
      </c>
      <c r="D12" s="24">
        <v>297776.2780895551</v>
      </c>
      <c r="E12" s="22">
        <v>285085.10775245551</v>
      </c>
      <c r="F12" s="21"/>
      <c r="G12" s="21"/>
    </row>
    <row r="13" spans="1:8" ht="25.5">
      <c r="A13" s="8" t="s">
        <v>12</v>
      </c>
      <c r="B13" s="29">
        <v>50181</v>
      </c>
      <c r="C13" s="29">
        <v>64345</v>
      </c>
      <c r="D13" s="24">
        <v>11882.503374298502</v>
      </c>
      <c r="E13" s="22">
        <v>15339.229522265663</v>
      </c>
      <c r="F13" s="21"/>
      <c r="G13" s="21"/>
    </row>
    <row r="14" spans="1:8" ht="25.5">
      <c r="A14" s="8" t="s">
        <v>29</v>
      </c>
      <c r="B14" s="30">
        <v>0.69204497411158272</v>
      </c>
      <c r="C14" s="30">
        <v>0.72420072971706506</v>
      </c>
      <c r="D14" s="25">
        <v>0.16387132062029855</v>
      </c>
      <c r="E14" s="55">
        <v>0.17264249301922979</v>
      </c>
      <c r="F14" s="40"/>
      <c r="G14" s="40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29">
        <v>3393755</v>
      </c>
      <c r="C16" s="29">
        <v>2667538</v>
      </c>
      <c r="D16" s="24">
        <v>803617.01120030321</v>
      </c>
      <c r="E16" s="22">
        <v>635915.41909030231</v>
      </c>
      <c r="F16" s="21"/>
      <c r="G16" s="21"/>
    </row>
    <row r="17" spans="1:7">
      <c r="A17" s="8" t="s">
        <v>14</v>
      </c>
      <c r="B17" s="34">
        <v>-2897620</v>
      </c>
      <c r="C17" s="34">
        <v>-2371310</v>
      </c>
      <c r="D17" s="53">
        <v>-686135.77703582682</v>
      </c>
      <c r="E17" s="36">
        <v>-565297.51120434829</v>
      </c>
      <c r="F17" s="21"/>
      <c r="G17" s="21"/>
    </row>
    <row r="18" spans="1:7">
      <c r="A18" s="8" t="s">
        <v>15</v>
      </c>
      <c r="B18" s="34">
        <v>-69028</v>
      </c>
      <c r="C18" s="29">
        <v>338481</v>
      </c>
      <c r="D18" s="53">
        <v>-16345.338732210936</v>
      </c>
      <c r="E18" s="22">
        <v>80690.616954324403</v>
      </c>
      <c r="F18" s="21"/>
      <c r="G18" s="21"/>
    </row>
    <row r="19" spans="1:7" ht="26.25" thickBot="1">
      <c r="A19" s="9" t="s">
        <v>27</v>
      </c>
      <c r="B19" s="31">
        <v>427107</v>
      </c>
      <c r="C19" s="31">
        <v>634709</v>
      </c>
      <c r="D19" s="24">
        <v>101135.8954322654</v>
      </c>
      <c r="E19" s="22">
        <v>151307.52484027843</v>
      </c>
      <c r="F19" s="21"/>
      <c r="G19" s="21"/>
    </row>
    <row r="20" spans="1:7" s="2" customFormat="1" ht="30" customHeight="1" thickBot="1">
      <c r="A20" s="3"/>
      <c r="B20" s="5" t="s">
        <v>105</v>
      </c>
      <c r="C20" s="32" t="s">
        <v>101</v>
      </c>
      <c r="D20" s="5" t="s">
        <v>105</v>
      </c>
      <c r="E20" s="32" t="s">
        <v>101</v>
      </c>
    </row>
    <row r="21" spans="1:7">
      <c r="A21" s="7" t="s">
        <v>17</v>
      </c>
      <c r="B21" s="26">
        <v>26595950</v>
      </c>
      <c r="C21" s="26">
        <v>25471230</v>
      </c>
      <c r="D21" s="24">
        <v>6307888.4329862669</v>
      </c>
      <c r="E21" s="24">
        <v>6230426.5936108809</v>
      </c>
      <c r="F21" s="21"/>
      <c r="G21" s="21"/>
    </row>
    <row r="22" spans="1:7">
      <c r="A22" s="8" t="s">
        <v>18</v>
      </c>
      <c r="B22" s="29">
        <v>4793258</v>
      </c>
      <c r="C22" s="29">
        <v>5766232</v>
      </c>
      <c r="D22" s="24">
        <v>1136839.8833100111</v>
      </c>
      <c r="E22" s="24">
        <v>1410457.4140208405</v>
      </c>
      <c r="F22" s="21"/>
      <c r="G22" s="21"/>
    </row>
    <row r="23" spans="1:7" ht="25.5">
      <c r="A23" s="8" t="s">
        <v>20</v>
      </c>
      <c r="B23" s="29">
        <v>36069</v>
      </c>
      <c r="C23" s="29">
        <v>36215</v>
      </c>
      <c r="D23" s="24">
        <v>8554.6569266892766</v>
      </c>
      <c r="E23" s="24">
        <v>8858.4217993248876</v>
      </c>
      <c r="F23" s="21"/>
      <c r="G23" s="21"/>
    </row>
    <row r="24" spans="1:7">
      <c r="A24" s="8" t="s">
        <v>19</v>
      </c>
      <c r="B24" s="29">
        <v>31425277</v>
      </c>
      <c r="C24" s="29">
        <v>31273677</v>
      </c>
      <c r="D24" s="24">
        <v>7453282.9732229672</v>
      </c>
      <c r="E24" s="24">
        <v>7649742.4294310464</v>
      </c>
      <c r="F24" s="21"/>
      <c r="G24" s="21"/>
    </row>
    <row r="25" spans="1:7">
      <c r="A25" s="8" t="s">
        <v>28</v>
      </c>
      <c r="B25" s="29">
        <v>8762747</v>
      </c>
      <c r="C25" s="29">
        <v>8762747</v>
      </c>
      <c r="D25" s="24">
        <v>2078302.5401418302</v>
      </c>
      <c r="E25" s="24">
        <v>2143424.2453891691</v>
      </c>
      <c r="F25" s="21"/>
      <c r="G25" s="21"/>
    </row>
    <row r="26" spans="1:7" ht="25.5">
      <c r="A26" s="8" t="s">
        <v>21</v>
      </c>
      <c r="B26" s="29">
        <v>17143926</v>
      </c>
      <c r="C26" s="29">
        <v>16235110</v>
      </c>
      <c r="D26" s="24">
        <v>4066106.7760832952</v>
      </c>
      <c r="E26" s="24">
        <v>3971212.2694584415</v>
      </c>
      <c r="F26" s="21"/>
      <c r="G26" s="21"/>
    </row>
    <row r="27" spans="1:7">
      <c r="A27" s="8" t="s">
        <v>26</v>
      </c>
      <c r="B27" s="29">
        <v>531410</v>
      </c>
      <c r="C27" s="29">
        <v>493123</v>
      </c>
      <c r="D27" s="24">
        <v>126037.04669971301</v>
      </c>
      <c r="E27" s="24">
        <v>120621.05572134437</v>
      </c>
      <c r="F27" s="21"/>
      <c r="G27" s="21"/>
    </row>
    <row r="28" spans="1:7">
      <c r="A28" s="8" t="s">
        <v>22</v>
      </c>
      <c r="B28" s="29">
        <v>17675336</v>
      </c>
      <c r="C28" s="29">
        <v>16728233</v>
      </c>
      <c r="D28" s="24">
        <v>4192143.8227830082</v>
      </c>
      <c r="E28" s="24">
        <v>4091833.325179786</v>
      </c>
      <c r="F28" s="21"/>
      <c r="G28" s="21"/>
    </row>
    <row r="29" spans="1:7">
      <c r="A29" s="8" t="s">
        <v>39</v>
      </c>
      <c r="B29" s="29">
        <v>9443042</v>
      </c>
      <c r="C29" s="29">
        <v>9148067</v>
      </c>
      <c r="D29" s="24">
        <v>2239651.353082086</v>
      </c>
      <c r="E29" s="24">
        <v>2237675.9943251312</v>
      </c>
      <c r="F29" s="21"/>
      <c r="G29" s="21"/>
    </row>
    <row r="30" spans="1:7">
      <c r="A30" s="8" t="s">
        <v>24</v>
      </c>
      <c r="B30" s="29">
        <v>4306899</v>
      </c>
      <c r="C30" s="29">
        <v>5397377</v>
      </c>
      <c r="D30" s="24">
        <v>1021487.7973578729</v>
      </c>
      <c r="E30" s="24">
        <v>1320233.109926129</v>
      </c>
      <c r="F30" s="21"/>
      <c r="G30" s="21"/>
    </row>
    <row r="31" spans="1:7" ht="13.5" thickBot="1">
      <c r="A31" s="9" t="s">
        <v>25</v>
      </c>
      <c r="B31" s="31">
        <v>13749941</v>
      </c>
      <c r="C31" s="31">
        <v>14545444</v>
      </c>
      <c r="D31" s="24">
        <v>3261139.150439959</v>
      </c>
      <c r="E31" s="24">
        <v>3557909.1042512599</v>
      </c>
      <c r="F31" s="21"/>
      <c r="G31" s="21"/>
    </row>
    <row r="32" spans="1:7" ht="27" customHeight="1" thickBot="1">
      <c r="A32" s="201" t="s">
        <v>36</v>
      </c>
      <c r="B32" s="202"/>
      <c r="C32" s="202"/>
      <c r="D32" s="202"/>
      <c r="E32" s="203"/>
    </row>
    <row r="33" spans="1:7" ht="13.5" thickBot="1">
      <c r="A33" s="205"/>
      <c r="B33" s="194" t="s">
        <v>0</v>
      </c>
      <c r="C33" s="195"/>
      <c r="D33" s="196" t="s">
        <v>1</v>
      </c>
      <c r="E33" s="197"/>
    </row>
    <row r="34" spans="1:7" ht="40.5" thickBot="1">
      <c r="A34" s="211"/>
      <c r="B34" s="5" t="s">
        <v>130</v>
      </c>
      <c r="C34" s="5" t="s">
        <v>156</v>
      </c>
      <c r="D34" s="5" t="s">
        <v>130</v>
      </c>
      <c r="E34" s="5" t="s">
        <v>156</v>
      </c>
    </row>
    <row r="35" spans="1:7">
      <c r="A35" s="7" t="s">
        <v>3</v>
      </c>
      <c r="B35" s="26">
        <v>8058391</v>
      </c>
      <c r="C35" s="26">
        <v>7100382</v>
      </c>
      <c r="D35" s="24">
        <v>1908169.591058701</v>
      </c>
      <c r="E35" s="22">
        <v>1692662.820635072</v>
      </c>
      <c r="F35" s="21"/>
      <c r="G35" s="21"/>
    </row>
    <row r="36" spans="1:7">
      <c r="A36" s="8" t="s">
        <v>4</v>
      </c>
      <c r="B36" s="29">
        <v>210996</v>
      </c>
      <c r="C36" s="29">
        <v>29827</v>
      </c>
      <c r="D36" s="24">
        <v>49962.349932514036</v>
      </c>
      <c r="E36" s="22">
        <v>7110.4701058453329</v>
      </c>
      <c r="F36" s="21"/>
      <c r="G36" s="21"/>
    </row>
    <row r="37" spans="1:7">
      <c r="A37" s="8" t="s">
        <v>5</v>
      </c>
      <c r="B37" s="29">
        <v>1657179</v>
      </c>
      <c r="C37" s="29">
        <v>1489314</v>
      </c>
      <c r="D37" s="24">
        <v>392408.18356183852</v>
      </c>
      <c r="E37" s="22">
        <v>355038.14246209594</v>
      </c>
      <c r="F37" s="21"/>
      <c r="G37" s="21"/>
    </row>
    <row r="38" spans="1:7">
      <c r="A38" s="8" t="s">
        <v>6</v>
      </c>
      <c r="B38" s="29">
        <v>1628215</v>
      </c>
      <c r="C38" s="29">
        <v>1444543</v>
      </c>
      <c r="D38" s="24">
        <v>385549.71466458292</v>
      </c>
      <c r="E38" s="22">
        <v>344365.16639649088</v>
      </c>
      <c r="F38" s="21"/>
      <c r="G38" s="21"/>
    </row>
    <row r="39" spans="1:7">
      <c r="A39" s="8" t="s">
        <v>9</v>
      </c>
      <c r="B39" s="29">
        <v>43881</v>
      </c>
      <c r="C39" s="34">
        <v>-89313</v>
      </c>
      <c r="D39" s="24">
        <v>10390.708247495917</v>
      </c>
      <c r="E39" s="36">
        <v>-21291.360732335273</v>
      </c>
      <c r="F39" s="21"/>
      <c r="G39" s="21"/>
    </row>
    <row r="40" spans="1:7">
      <c r="A40" s="8" t="s">
        <v>10</v>
      </c>
      <c r="B40" s="29">
        <v>1672096</v>
      </c>
      <c r="C40" s="29">
        <v>1355230</v>
      </c>
      <c r="D40" s="24">
        <v>395941.42291207885</v>
      </c>
      <c r="E40" s="22">
        <v>323073.80566415563</v>
      </c>
      <c r="F40" s="21"/>
      <c r="G40" s="21"/>
    </row>
    <row r="41" spans="1:7" ht="25.5">
      <c r="A41" s="8" t="s">
        <v>29</v>
      </c>
      <c r="B41" s="30">
        <v>0.92905512710473714</v>
      </c>
      <c r="C41" s="30">
        <v>0.8242523748235081</v>
      </c>
      <c r="D41" s="25">
        <v>0.21999363668981015</v>
      </c>
      <c r="E41" s="55">
        <v>0.19649384352615337</v>
      </c>
      <c r="F41" s="40"/>
      <c r="G41" s="40"/>
    </row>
    <row r="42" spans="1:7" ht="25.5">
      <c r="A42" s="8" t="s">
        <v>30</v>
      </c>
      <c r="B42" s="29">
        <v>1752549394</v>
      </c>
      <c r="C42" s="34">
        <v>1752549394</v>
      </c>
      <c r="D42" s="24">
        <v>1752549394</v>
      </c>
      <c r="E42" s="36">
        <v>1752549394</v>
      </c>
      <c r="F42" s="21"/>
      <c r="G42" s="21"/>
    </row>
    <row r="43" spans="1:7">
      <c r="A43" s="8" t="s">
        <v>13</v>
      </c>
      <c r="B43" s="29">
        <v>598674</v>
      </c>
      <c r="C43" s="34">
        <v>-52928</v>
      </c>
      <c r="D43" s="24">
        <v>141761.73900689068</v>
      </c>
      <c r="E43" s="36">
        <v>-12616.52646133308</v>
      </c>
      <c r="F43" s="21"/>
      <c r="G43" s="21"/>
    </row>
    <row r="44" spans="1:7">
      <c r="A44" s="8" t="s">
        <v>14</v>
      </c>
      <c r="B44" s="34">
        <v>-531867</v>
      </c>
      <c r="C44" s="34">
        <v>-223711</v>
      </c>
      <c r="D44" s="53">
        <v>-125942.31725509698</v>
      </c>
      <c r="E44" s="36">
        <v>-53330.552112138837</v>
      </c>
      <c r="F44" s="21"/>
      <c r="G44" s="21"/>
    </row>
    <row r="45" spans="1:7">
      <c r="A45" s="8" t="s">
        <v>15</v>
      </c>
      <c r="B45" s="34">
        <v>-71002</v>
      </c>
      <c r="C45" s="29">
        <v>420683</v>
      </c>
      <c r="D45" s="53">
        <v>-16812.767871942415</v>
      </c>
      <c r="E45" s="22">
        <v>100286.78363688376</v>
      </c>
      <c r="F45" s="21"/>
      <c r="G45" s="21"/>
    </row>
    <row r="46" spans="1:7" ht="26.25" thickBot="1">
      <c r="A46" s="9" t="s">
        <v>27</v>
      </c>
      <c r="B46" s="34">
        <v>-4195</v>
      </c>
      <c r="C46" s="31">
        <v>144044</v>
      </c>
      <c r="D46" s="53">
        <v>-993.34612014870606</v>
      </c>
      <c r="E46" s="22">
        <v>34338.705063411842</v>
      </c>
      <c r="F46" s="21"/>
      <c r="G46" s="21"/>
    </row>
    <row r="47" spans="1:7" ht="18" customHeight="1" thickBot="1">
      <c r="A47" s="4"/>
      <c r="B47" s="58" t="s">
        <v>105</v>
      </c>
      <c r="C47" s="58" t="s">
        <v>87</v>
      </c>
      <c r="D47" s="58" t="s">
        <v>105</v>
      </c>
      <c r="E47" s="58" t="s">
        <v>87</v>
      </c>
    </row>
    <row r="48" spans="1:7">
      <c r="A48" s="7" t="s">
        <v>17</v>
      </c>
      <c r="B48" s="26">
        <v>25255585</v>
      </c>
      <c r="C48" s="26">
        <v>22997644</v>
      </c>
      <c r="D48" s="26">
        <v>5989987.6669117464</v>
      </c>
      <c r="E48" s="23">
        <v>5625370.5571645228</v>
      </c>
      <c r="F48" s="21"/>
      <c r="G48" s="21"/>
    </row>
    <row r="49" spans="1:7">
      <c r="A49" s="8" t="s">
        <v>18</v>
      </c>
      <c r="B49" s="29">
        <v>2576907</v>
      </c>
      <c r="C49" s="29">
        <v>2760425</v>
      </c>
      <c r="D49" s="27">
        <v>611177.33557858784</v>
      </c>
      <c r="E49" s="22">
        <v>675217.65312607028</v>
      </c>
      <c r="F49" s="21"/>
      <c r="G49" s="21"/>
    </row>
    <row r="50" spans="1:7">
      <c r="A50" s="8" t="s">
        <v>19</v>
      </c>
      <c r="B50" s="29">
        <v>27832492</v>
      </c>
      <c r="C50" s="29">
        <v>25758069</v>
      </c>
      <c r="D50" s="27">
        <v>6601165.0024903342</v>
      </c>
      <c r="E50" s="22">
        <v>6300589.2102905931</v>
      </c>
      <c r="F50" s="21"/>
      <c r="G50" s="21"/>
    </row>
    <row r="51" spans="1:7">
      <c r="A51" s="8" t="s">
        <v>28</v>
      </c>
      <c r="B51" s="29">
        <v>8762747</v>
      </c>
      <c r="C51" s="29">
        <v>8762747</v>
      </c>
      <c r="D51" s="27">
        <v>2078302.5401418302</v>
      </c>
      <c r="E51" s="22">
        <v>2143424.2453891691</v>
      </c>
      <c r="F51" s="21"/>
      <c r="G51" s="21"/>
    </row>
    <row r="52" spans="1:7">
      <c r="A52" s="8" t="s">
        <v>22</v>
      </c>
      <c r="B52" s="29">
        <v>19363594</v>
      </c>
      <c r="C52" s="29">
        <v>18042008</v>
      </c>
      <c r="D52" s="27">
        <v>4592556.0325403782</v>
      </c>
      <c r="E52" s="22">
        <v>4413191.1354630403</v>
      </c>
      <c r="F52" s="21"/>
      <c r="G52" s="21"/>
    </row>
    <row r="53" spans="1:7">
      <c r="A53" s="8" t="s">
        <v>39</v>
      </c>
      <c r="B53" s="29">
        <v>5614380</v>
      </c>
      <c r="C53" s="29">
        <v>5280856</v>
      </c>
      <c r="D53" s="27">
        <v>1331589.308161184</v>
      </c>
      <c r="E53" s="22">
        <v>1291731.3242992028</v>
      </c>
      <c r="F53" s="21"/>
      <c r="G53" s="21"/>
    </row>
    <row r="54" spans="1:7">
      <c r="A54" s="8" t="s">
        <v>24</v>
      </c>
      <c r="B54" s="29">
        <v>2854518</v>
      </c>
      <c r="C54" s="29">
        <v>2435205</v>
      </c>
      <c r="D54" s="27">
        <v>677019.66178877209</v>
      </c>
      <c r="E54" s="22">
        <v>595666.79712342843</v>
      </c>
      <c r="F54" s="21"/>
      <c r="G54" s="21"/>
    </row>
    <row r="55" spans="1:7" ht="13.5" thickBot="1">
      <c r="A55" s="10" t="s">
        <v>25</v>
      </c>
      <c r="B55" s="31">
        <v>8468898</v>
      </c>
      <c r="C55" s="31">
        <v>7716061</v>
      </c>
      <c r="D55" s="28">
        <v>2008608.9699499561</v>
      </c>
      <c r="E55" s="57">
        <v>1887398.1214226312</v>
      </c>
      <c r="F55" s="21"/>
      <c r="G55" s="21"/>
    </row>
    <row r="56" spans="1:7" ht="14.25">
      <c r="G56"/>
    </row>
    <row r="57" spans="1:7" ht="14.25">
      <c r="G57"/>
    </row>
    <row r="58" spans="1:7" ht="14.25">
      <c r="A58" s="1" t="s">
        <v>106</v>
      </c>
      <c r="G58"/>
    </row>
    <row r="59" spans="1:7" ht="25.5" customHeight="1">
      <c r="A59" s="191" t="s">
        <v>107</v>
      </c>
      <c r="B59" s="204"/>
      <c r="C59" s="204"/>
      <c r="D59" s="204"/>
      <c r="E59" s="204"/>
      <c r="G59"/>
    </row>
    <row r="60" spans="1:7" ht="39" customHeight="1">
      <c r="A60" s="191" t="s">
        <v>108</v>
      </c>
      <c r="B60" s="191"/>
      <c r="C60" s="191"/>
      <c r="D60" s="191"/>
      <c r="E60" s="191"/>
      <c r="G60"/>
    </row>
    <row r="61" spans="1:7" ht="14.25">
      <c r="G61"/>
    </row>
    <row r="62" spans="1:7" ht="14.25">
      <c r="G62"/>
    </row>
    <row r="63" spans="1:7" ht="14.25">
      <c r="G63"/>
    </row>
    <row r="64" spans="1:7" ht="14.25">
      <c r="G64"/>
    </row>
    <row r="65" spans="7:7" ht="14.25">
      <c r="G65"/>
    </row>
  </sheetData>
  <customSheetViews>
    <customSheetView guid="{CD05A7CF-C49A-4C37-B7FB-6A65872FB4F2}" showPageBreaks="1" fitToPage="1" printArea="1" topLeftCell="A31">
      <selection activeCell="A4" sqref="A4:E55"/>
      <pageMargins left="0.70866141732283472" right="0.70866141732283472" top="0.74803149606299213" bottom="0.74803149606299213" header="0.31496062992125984" footer="0.31496062992125984"/>
      <pageSetup paperSize="9" scale="74" orientation="portrait" r:id="rId1"/>
    </customSheetView>
    <customSheetView guid="{AE45179B-2B39-4334-A163-6EB551016FE3}" showPageBreaks="1" fitToPage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4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4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32" sqref="A32:E32"/>
    </sheetView>
  </sheetViews>
  <sheetFormatPr defaultColWidth="9" defaultRowHeight="12.75"/>
  <cols>
    <col min="1" max="1" width="45" style="1" customWidth="1"/>
    <col min="2" max="5" width="15.625" style="1" customWidth="1"/>
    <col min="6" max="7" width="9" style="43"/>
    <col min="8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  <c r="F1" s="44"/>
      <c r="G1" s="44"/>
    </row>
    <row r="2" spans="1:8" s="2" customFormat="1" ht="40.5" thickBot="1">
      <c r="A2" s="193"/>
      <c r="B2" s="5" t="s">
        <v>109</v>
      </c>
      <c r="C2" s="5" t="s">
        <v>110</v>
      </c>
      <c r="D2" s="5" t="s">
        <v>109</v>
      </c>
      <c r="E2" s="5" t="s">
        <v>110</v>
      </c>
      <c r="F2" s="44"/>
      <c r="G2" s="44"/>
    </row>
    <row r="3" spans="1:8" s="2" customFormat="1" ht="27" customHeight="1" thickBot="1">
      <c r="A3" s="198" t="s">
        <v>35</v>
      </c>
      <c r="B3" s="199"/>
      <c r="C3" s="199"/>
      <c r="D3" s="199"/>
      <c r="E3" s="200"/>
      <c r="F3" s="44"/>
      <c r="G3" s="44"/>
    </row>
    <row r="4" spans="1:8">
      <c r="A4" s="7" t="s">
        <v>3</v>
      </c>
      <c r="B4" s="26">
        <v>19131122</v>
      </c>
      <c r="C4" s="26">
        <v>24752985</v>
      </c>
      <c r="D4" s="24">
        <v>4543130.3728330564</v>
      </c>
      <c r="E4" s="22">
        <v>5930847.4698102353</v>
      </c>
      <c r="F4" s="42"/>
      <c r="G4" s="42"/>
      <c r="H4" s="14"/>
    </row>
    <row r="5" spans="1:8">
      <c r="A5" s="8" t="s">
        <v>4</v>
      </c>
      <c r="B5" s="29">
        <v>1934066</v>
      </c>
      <c r="C5" s="29">
        <v>2165129</v>
      </c>
      <c r="D5" s="24">
        <v>459289.00498693896</v>
      </c>
      <c r="E5" s="22">
        <v>518767.73049645382</v>
      </c>
      <c r="F5" s="42"/>
      <c r="G5" s="42"/>
      <c r="H5" s="14"/>
    </row>
    <row r="6" spans="1:8">
      <c r="A6" s="8" t="s">
        <v>5</v>
      </c>
      <c r="B6" s="29">
        <v>1683621</v>
      </c>
      <c r="C6" s="29">
        <v>1947577</v>
      </c>
      <c r="D6" s="24">
        <v>399815.00831156492</v>
      </c>
      <c r="E6" s="22">
        <v>466641.98773241322</v>
      </c>
    </row>
    <row r="7" spans="1:8">
      <c r="A7" s="8" t="s">
        <v>6</v>
      </c>
      <c r="B7" s="29">
        <v>1346485</v>
      </c>
      <c r="C7" s="29">
        <v>1550799</v>
      </c>
      <c r="D7" s="24">
        <v>319755.21515079553</v>
      </c>
      <c r="E7" s="22">
        <v>371574.46175963193</v>
      </c>
    </row>
    <row r="8" spans="1:8" ht="25.5">
      <c r="A8" s="8" t="s">
        <v>7</v>
      </c>
      <c r="B8" s="29">
        <v>1308318</v>
      </c>
      <c r="C8" s="29">
        <v>1476392</v>
      </c>
      <c r="D8" s="24">
        <v>310690.57231061504</v>
      </c>
      <c r="E8" s="22">
        <v>353746.44757523475</v>
      </c>
    </row>
    <row r="9" spans="1:8">
      <c r="A9" s="8" t="s">
        <v>8</v>
      </c>
      <c r="B9" s="29">
        <v>38167</v>
      </c>
      <c r="C9" s="29">
        <v>74407</v>
      </c>
      <c r="D9" s="24">
        <v>9063.6428401804787</v>
      </c>
      <c r="E9" s="22">
        <v>17828.014184397161</v>
      </c>
    </row>
    <row r="10" spans="1:8">
      <c r="A10" s="8" t="s">
        <v>9</v>
      </c>
      <c r="B10" s="33">
        <v>43488</v>
      </c>
      <c r="C10" s="33">
        <v>-333594</v>
      </c>
      <c r="D10" s="85">
        <v>10327.238185704107</v>
      </c>
      <c r="E10" s="86">
        <v>-79929.557216791247</v>
      </c>
    </row>
    <row r="11" spans="1:8">
      <c r="A11" s="8" t="s">
        <v>10</v>
      </c>
      <c r="B11" s="29">
        <v>1389973</v>
      </c>
      <c r="C11" s="29">
        <v>1217205</v>
      </c>
      <c r="D11" s="24">
        <v>330082.45333649963</v>
      </c>
      <c r="E11" s="22">
        <v>291643.90454284067</v>
      </c>
    </row>
    <row r="12" spans="1:8" ht="25.5">
      <c r="A12" s="8" t="s">
        <v>11</v>
      </c>
      <c r="B12" s="29">
        <v>1349123</v>
      </c>
      <c r="C12" s="29">
        <v>1157617</v>
      </c>
      <c r="D12" s="24">
        <v>320380.66967466159</v>
      </c>
      <c r="E12" s="22">
        <v>277366.54207398888</v>
      </c>
    </row>
    <row r="13" spans="1:8" ht="25.5">
      <c r="A13" s="8" t="s">
        <v>12</v>
      </c>
      <c r="B13" s="29">
        <v>40850</v>
      </c>
      <c r="C13" s="29">
        <v>59588</v>
      </c>
      <c r="D13" s="24">
        <v>9700.7836618380425</v>
      </c>
      <c r="E13" s="22">
        <v>14277.362468851828</v>
      </c>
    </row>
    <row r="14" spans="1:8" ht="25.5">
      <c r="A14" s="8" t="s">
        <v>29</v>
      </c>
      <c r="B14" s="30">
        <v>0.74652275392587308</v>
      </c>
      <c r="C14" s="30">
        <v>0.83695330072962271</v>
      </c>
      <c r="D14" s="25">
        <v>0.17727921014625339</v>
      </c>
      <c r="E14" s="55">
        <v>0.20053510176577119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</row>
    <row r="16" spans="1:8">
      <c r="A16" s="8" t="s">
        <v>13</v>
      </c>
      <c r="B16" s="34">
        <v>4079082</v>
      </c>
      <c r="C16" s="34">
        <v>3479051</v>
      </c>
      <c r="D16" s="53">
        <v>968672.99928758002</v>
      </c>
      <c r="E16" s="36">
        <v>833585.15430323931</v>
      </c>
    </row>
    <row r="17" spans="1:7">
      <c r="A17" s="8" t="s">
        <v>14</v>
      </c>
      <c r="B17" s="34">
        <v>-4180488</v>
      </c>
      <c r="C17" s="34">
        <v>-3282929</v>
      </c>
      <c r="D17" s="53">
        <v>-992754.21515079541</v>
      </c>
      <c r="E17" s="36">
        <v>-786594.06747172691</v>
      </c>
    </row>
    <row r="18" spans="1:7">
      <c r="A18" s="8" t="s">
        <v>15</v>
      </c>
      <c r="B18" s="34">
        <v>-249100</v>
      </c>
      <c r="C18" s="34">
        <v>189716</v>
      </c>
      <c r="D18" s="53">
        <v>-59154.595108050344</v>
      </c>
      <c r="E18" s="36">
        <v>45456.200881732795</v>
      </c>
    </row>
    <row r="19" spans="1:7" ht="26.25" thickBot="1">
      <c r="A19" s="9" t="s">
        <v>27</v>
      </c>
      <c r="B19" s="35">
        <v>-350506</v>
      </c>
      <c r="C19" s="35">
        <v>385838</v>
      </c>
      <c r="D19" s="53">
        <v>-83235.810971265731</v>
      </c>
      <c r="E19" s="36">
        <v>92447.287713245154</v>
      </c>
    </row>
    <row r="20" spans="1:7" s="2" customFormat="1" ht="30" customHeight="1" thickBot="1">
      <c r="A20" s="3"/>
      <c r="B20" s="6" t="s">
        <v>111</v>
      </c>
      <c r="C20" s="5" t="s">
        <v>101</v>
      </c>
      <c r="D20" s="6" t="s">
        <v>111</v>
      </c>
      <c r="E20" s="5" t="s">
        <v>101</v>
      </c>
      <c r="F20" s="44"/>
      <c r="G20" s="44"/>
    </row>
    <row r="21" spans="1:7">
      <c r="A21" s="7" t="s">
        <v>17</v>
      </c>
      <c r="B21" s="26">
        <v>27567008</v>
      </c>
      <c r="C21" s="26">
        <v>25471230</v>
      </c>
      <c r="D21" s="24">
        <v>6647137.3456790131</v>
      </c>
      <c r="E21" s="22">
        <v>6230426.5936108809</v>
      </c>
    </row>
    <row r="22" spans="1:7">
      <c r="A22" s="8" t="s">
        <v>18</v>
      </c>
      <c r="B22" s="29">
        <v>4755521</v>
      </c>
      <c r="C22" s="29">
        <v>5766232</v>
      </c>
      <c r="D22" s="24">
        <v>1146683.3398919753</v>
      </c>
      <c r="E22" s="22">
        <v>1410457.4140208405</v>
      </c>
    </row>
    <row r="23" spans="1:7" ht="25.5">
      <c r="A23" s="8" t="s">
        <v>20</v>
      </c>
      <c r="B23" s="29">
        <v>33041</v>
      </c>
      <c r="C23" s="29">
        <v>36215</v>
      </c>
      <c r="D23" s="24">
        <v>7967.0621141975316</v>
      </c>
      <c r="E23" s="22">
        <v>8858.4217993248876</v>
      </c>
    </row>
    <row r="24" spans="1:7">
      <c r="A24" s="8" t="s">
        <v>19</v>
      </c>
      <c r="B24" s="29">
        <v>32355570</v>
      </c>
      <c r="C24" s="29">
        <v>31273677</v>
      </c>
      <c r="D24" s="24">
        <v>7801786.7476851856</v>
      </c>
      <c r="E24" s="22">
        <v>7649742.4294310464</v>
      </c>
    </row>
    <row r="25" spans="1:7">
      <c r="A25" s="8" t="s">
        <v>28</v>
      </c>
      <c r="B25" s="29">
        <v>8762747</v>
      </c>
      <c r="C25" s="29">
        <v>8762747</v>
      </c>
      <c r="D25" s="24">
        <v>2112930.893132716</v>
      </c>
      <c r="E25" s="22">
        <v>2143424.2453891691</v>
      </c>
    </row>
    <row r="26" spans="1:7" ht="25.5">
      <c r="A26" s="8" t="s">
        <v>21</v>
      </c>
      <c r="B26" s="29">
        <v>17327165</v>
      </c>
      <c r="C26" s="29">
        <v>16306681</v>
      </c>
      <c r="D26" s="24">
        <v>4178039.4000771609</v>
      </c>
      <c r="E26" s="22">
        <v>3988718.996135219</v>
      </c>
    </row>
    <row r="27" spans="1:7">
      <c r="A27" s="8" t="s">
        <v>26</v>
      </c>
      <c r="B27" s="29">
        <v>466334</v>
      </c>
      <c r="C27" s="29">
        <v>493339</v>
      </c>
      <c r="D27" s="24">
        <v>112445.50540123458</v>
      </c>
      <c r="E27" s="22">
        <v>120673.89070984787</v>
      </c>
    </row>
    <row r="28" spans="1:7">
      <c r="A28" s="8" t="s">
        <v>22</v>
      </c>
      <c r="B28" s="29">
        <v>17793499</v>
      </c>
      <c r="C28" s="29">
        <v>16800020</v>
      </c>
      <c r="D28" s="24">
        <v>4290484.9054783955</v>
      </c>
      <c r="E28" s="22">
        <v>4109392.8868450667</v>
      </c>
    </row>
    <row r="29" spans="1:7">
      <c r="A29" s="8" t="s">
        <v>39</v>
      </c>
      <c r="B29" s="29">
        <v>9304341</v>
      </c>
      <c r="C29" s="29">
        <v>9081234</v>
      </c>
      <c r="D29" s="24">
        <v>2243523.5821759258</v>
      </c>
      <c r="E29" s="22">
        <v>2221328.2129054354</v>
      </c>
    </row>
    <row r="30" spans="1:7">
      <c r="A30" s="8" t="s">
        <v>24</v>
      </c>
      <c r="B30" s="29">
        <v>5257730</v>
      </c>
      <c r="C30" s="29">
        <v>5392423</v>
      </c>
      <c r="D30" s="24">
        <v>1267778.2600308643</v>
      </c>
      <c r="E30" s="22">
        <v>1319021.3296805441</v>
      </c>
    </row>
    <row r="31" spans="1:7" ht="13.5" thickBot="1">
      <c r="A31" s="9" t="s">
        <v>25</v>
      </c>
      <c r="B31" s="31">
        <v>14562071</v>
      </c>
      <c r="C31" s="31">
        <v>14473657</v>
      </c>
      <c r="D31" s="24">
        <v>3511301.8422067901</v>
      </c>
      <c r="E31" s="22">
        <v>3540348.5425859797</v>
      </c>
    </row>
    <row r="32" spans="1:7" ht="30" customHeight="1" thickBot="1">
      <c r="A32" s="201" t="s">
        <v>36</v>
      </c>
      <c r="B32" s="202"/>
      <c r="C32" s="202"/>
      <c r="D32" s="202"/>
      <c r="E32" s="203"/>
    </row>
    <row r="33" spans="1:7" ht="17.25" customHeight="1" thickBot="1">
      <c r="A33" s="205"/>
      <c r="B33" s="194" t="s">
        <v>0</v>
      </c>
      <c r="C33" s="195"/>
      <c r="D33" s="196" t="s">
        <v>1</v>
      </c>
      <c r="E33" s="197"/>
    </row>
    <row r="34" spans="1:7" ht="31.5" thickBot="1">
      <c r="A34" s="206"/>
      <c r="B34" s="5" t="s">
        <v>109</v>
      </c>
      <c r="C34" s="5" t="s">
        <v>85</v>
      </c>
      <c r="D34" s="5" t="s">
        <v>109</v>
      </c>
      <c r="E34" s="5" t="s">
        <v>85</v>
      </c>
    </row>
    <row r="35" spans="1:7">
      <c r="A35" s="7" t="s">
        <v>3</v>
      </c>
      <c r="B35" s="26">
        <v>10909760</v>
      </c>
      <c r="C35" s="26">
        <v>9889871.9075099993</v>
      </c>
      <c r="D35" s="24">
        <v>2590776.5376395155</v>
      </c>
      <c r="E35" s="22">
        <v>2369626.1998059223</v>
      </c>
    </row>
    <row r="36" spans="1:7">
      <c r="A36" s="8" t="s">
        <v>4</v>
      </c>
      <c r="B36" s="29">
        <v>266802</v>
      </c>
      <c r="C36" s="29">
        <v>47109.90750999935</v>
      </c>
      <c r="D36" s="24">
        <v>63358.34718594158</v>
      </c>
      <c r="E36" s="22">
        <v>11287.595243913969</v>
      </c>
    </row>
    <row r="37" spans="1:7">
      <c r="A37" s="8" t="s">
        <v>5</v>
      </c>
      <c r="B37" s="29">
        <v>1696522</v>
      </c>
      <c r="C37" s="29">
        <v>1479955.9075099993</v>
      </c>
      <c r="D37" s="24">
        <v>402878.65115174541</v>
      </c>
      <c r="E37" s="22">
        <v>354599.36445993849</v>
      </c>
    </row>
    <row r="38" spans="1:7">
      <c r="A38" s="8" t="s">
        <v>6</v>
      </c>
      <c r="B38" s="29">
        <v>1688972</v>
      </c>
      <c r="C38" s="29">
        <v>1435187.9075099993</v>
      </c>
      <c r="D38" s="24">
        <v>401085.72785561619</v>
      </c>
      <c r="E38" s="22">
        <v>343872.89330793539</v>
      </c>
    </row>
    <row r="39" spans="1:7">
      <c r="A39" s="8" t="s">
        <v>9</v>
      </c>
      <c r="B39" s="34">
        <v>63336</v>
      </c>
      <c r="C39" s="34">
        <v>-189969</v>
      </c>
      <c r="D39" s="53">
        <v>15039.607931607694</v>
      </c>
      <c r="E39" s="36">
        <v>-45516.820011500859</v>
      </c>
    </row>
    <row r="40" spans="1:7">
      <c r="A40" s="8" t="s">
        <v>10</v>
      </c>
      <c r="B40" s="29">
        <v>1752308</v>
      </c>
      <c r="C40" s="29">
        <v>1245218.9075099993</v>
      </c>
      <c r="D40" s="24">
        <v>416126.33578722388</v>
      </c>
      <c r="E40" s="22">
        <v>298356.07329643454</v>
      </c>
    </row>
    <row r="41" spans="1:7" ht="25.5">
      <c r="A41" s="8" t="s">
        <v>29</v>
      </c>
      <c r="B41" s="30">
        <v>0.96</v>
      </c>
      <c r="C41" s="30">
        <v>0.82</v>
      </c>
      <c r="D41" s="25">
        <v>0.22797435288530038</v>
      </c>
      <c r="E41" s="55">
        <v>0.1964730688134943</v>
      </c>
      <c r="F41" s="39"/>
      <c r="G41" s="39"/>
    </row>
    <row r="42" spans="1: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</row>
    <row r="43" spans="1:7">
      <c r="A43" s="8" t="s">
        <v>13</v>
      </c>
      <c r="B43" s="34">
        <v>534186</v>
      </c>
      <c r="C43" s="34">
        <v>-415360</v>
      </c>
      <c r="D43" s="53">
        <v>126854.90382331987</v>
      </c>
      <c r="E43" s="36">
        <v>-99520.797393137807</v>
      </c>
    </row>
    <row r="44" spans="1:7">
      <c r="A44" s="8" t="s">
        <v>14</v>
      </c>
      <c r="B44" s="34">
        <v>-1059910</v>
      </c>
      <c r="C44" s="34">
        <v>-88054</v>
      </c>
      <c r="D44" s="53">
        <v>-251700.30871526952</v>
      </c>
      <c r="E44" s="36">
        <v>-21097.853172321255</v>
      </c>
    </row>
    <row r="45" spans="1:7">
      <c r="A45" s="8" t="s">
        <v>15</v>
      </c>
      <c r="B45" s="34">
        <v>-279177</v>
      </c>
      <c r="C45" s="34">
        <v>224942</v>
      </c>
      <c r="D45" s="53">
        <v>-66297.079078603652</v>
      </c>
      <c r="E45" s="36">
        <v>53896.396396396391</v>
      </c>
    </row>
    <row r="46" spans="1:7" ht="26.25" thickBot="1">
      <c r="A46" s="9" t="s">
        <v>27</v>
      </c>
      <c r="B46" s="35">
        <v>-804901</v>
      </c>
      <c r="C46" s="35">
        <v>-278472</v>
      </c>
      <c r="D46" s="53">
        <v>-191142.48397055329</v>
      </c>
      <c r="E46" s="36">
        <v>-66723.254169062668</v>
      </c>
    </row>
    <row r="47" spans="1:7" ht="18" customHeight="1" thickBot="1">
      <c r="A47" s="4"/>
      <c r="B47" s="58" t="s">
        <v>111</v>
      </c>
      <c r="C47" s="49" t="s">
        <v>87</v>
      </c>
      <c r="D47" s="58" t="s">
        <v>111</v>
      </c>
      <c r="E47" s="49" t="s">
        <v>87</v>
      </c>
    </row>
    <row r="48" spans="1:7">
      <c r="A48" s="7" t="s">
        <v>17</v>
      </c>
      <c r="B48" s="26">
        <v>25968345</v>
      </c>
      <c r="C48" s="26">
        <v>22997644</v>
      </c>
      <c r="D48" s="26">
        <v>6261657.2627314823</v>
      </c>
      <c r="E48" s="23">
        <v>5625370.5571645228</v>
      </c>
    </row>
    <row r="49" spans="1:6">
      <c r="A49" s="8" t="s">
        <v>18</v>
      </c>
      <c r="B49" s="29">
        <v>1993786</v>
      </c>
      <c r="C49" s="29">
        <v>2760424.8095100001</v>
      </c>
      <c r="D49" s="27">
        <v>480754.72608024697</v>
      </c>
      <c r="E49" s="22">
        <v>675217.65312607028</v>
      </c>
    </row>
    <row r="50" spans="1:6">
      <c r="A50" s="8" t="s">
        <v>19</v>
      </c>
      <c r="B50" s="29">
        <v>27962131</v>
      </c>
      <c r="C50" s="29">
        <v>25758068.80951</v>
      </c>
      <c r="D50" s="27">
        <v>6742411.9888117285</v>
      </c>
      <c r="E50" s="22">
        <v>6300589.2102905931</v>
      </c>
    </row>
    <row r="51" spans="1:6">
      <c r="A51" s="8" t="s">
        <v>28</v>
      </c>
      <c r="B51" s="29">
        <v>8762747</v>
      </c>
      <c r="C51" s="29">
        <v>8762747</v>
      </c>
      <c r="D51" s="27">
        <v>2112930.893132716</v>
      </c>
      <c r="E51" s="22">
        <v>2143424.2453891691</v>
      </c>
    </row>
    <row r="52" spans="1:6">
      <c r="A52" s="8" t="s">
        <v>22</v>
      </c>
      <c r="B52" s="29">
        <v>19443162</v>
      </c>
      <c r="C52" s="29">
        <v>18042008</v>
      </c>
      <c r="D52" s="27">
        <v>4688262.4421296297</v>
      </c>
      <c r="E52" s="22">
        <v>4413191.1354630403</v>
      </c>
    </row>
    <row r="53" spans="1:6">
      <c r="A53" s="8" t="s">
        <v>39</v>
      </c>
      <c r="B53" s="29">
        <v>5576565</v>
      </c>
      <c r="C53" s="29">
        <v>5280856</v>
      </c>
      <c r="D53" s="27">
        <v>1344657.8414351852</v>
      </c>
      <c r="E53" s="22">
        <v>1291731.3242992028</v>
      </c>
    </row>
    <row r="54" spans="1:6">
      <c r="A54" s="8" t="s">
        <v>24</v>
      </c>
      <c r="B54" s="29">
        <v>2942404</v>
      </c>
      <c r="C54" s="29">
        <v>2435205</v>
      </c>
      <c r="D54" s="27">
        <v>709491.7052469136</v>
      </c>
      <c r="E54" s="22">
        <v>595666.79712342843</v>
      </c>
    </row>
    <row r="55" spans="1:6" ht="13.5" thickBot="1">
      <c r="A55" s="10" t="s">
        <v>25</v>
      </c>
      <c r="B55" s="31">
        <v>8518969</v>
      </c>
      <c r="C55" s="31">
        <v>7716061</v>
      </c>
      <c r="D55" s="28">
        <v>2054149.5466820989</v>
      </c>
      <c r="E55" s="57">
        <v>1887398.1214226312</v>
      </c>
    </row>
    <row r="56" spans="1:6" ht="14.25">
      <c r="F56"/>
    </row>
    <row r="57" spans="1:6" ht="14.25">
      <c r="F57"/>
    </row>
    <row r="58" spans="1:6" ht="14.25">
      <c r="A58" s="1" t="s">
        <v>112</v>
      </c>
      <c r="F58"/>
    </row>
    <row r="59" spans="1:6" ht="25.5" customHeight="1">
      <c r="A59" s="191" t="s">
        <v>113</v>
      </c>
      <c r="B59" s="204"/>
      <c r="C59" s="204"/>
      <c r="D59" s="204"/>
      <c r="E59" s="204"/>
      <c r="F59"/>
    </row>
    <row r="60" spans="1:6" ht="39" customHeight="1">
      <c r="A60" s="191" t="s">
        <v>114</v>
      </c>
      <c r="B60" s="191"/>
      <c r="C60" s="191"/>
      <c r="D60" s="191"/>
      <c r="E60" s="191"/>
      <c r="F60"/>
    </row>
    <row r="61" spans="1:6" ht="14.25">
      <c r="F61"/>
    </row>
    <row r="62" spans="1:6" ht="14.25">
      <c r="F62"/>
    </row>
    <row r="63" spans="1:6" ht="14.25">
      <c r="F63"/>
    </row>
    <row r="64" spans="1:6" ht="14.25">
      <c r="F64"/>
    </row>
  </sheetData>
  <customSheetViews>
    <customSheetView guid="{CD05A7CF-C49A-4C37-B7FB-6A65872FB4F2}" showPageBreaks="1" printArea="1" topLeftCell="A34">
      <selection activeCell="B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31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M60" sqref="M60"/>
    </sheetView>
  </sheetViews>
  <sheetFormatPr defaultColWidth="9" defaultRowHeight="12.75"/>
  <cols>
    <col min="1" max="1" width="45" style="1" customWidth="1"/>
    <col min="2" max="5" width="15.625" style="1" customWidth="1"/>
    <col min="6" max="7" width="9.75" style="1" bestFit="1" customWidth="1"/>
    <col min="8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0.5" thickBot="1">
      <c r="A2" s="193"/>
      <c r="B2" s="5" t="s">
        <v>115</v>
      </c>
      <c r="C2" s="5" t="s">
        <v>116</v>
      </c>
      <c r="D2" s="5" t="s">
        <v>115</v>
      </c>
      <c r="E2" s="5" t="s">
        <v>116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4887264</v>
      </c>
      <c r="C4" s="26">
        <v>5164102</v>
      </c>
      <c r="D4" s="24">
        <v>1166578.507662195</v>
      </c>
      <c r="E4" s="22">
        <v>1237266.2801284201</v>
      </c>
      <c r="F4" s="42"/>
      <c r="G4" s="42"/>
      <c r="H4" s="14"/>
    </row>
    <row r="5" spans="1:8">
      <c r="A5" s="8" t="s">
        <v>4</v>
      </c>
      <c r="B5" s="29">
        <v>632434</v>
      </c>
      <c r="C5" s="29">
        <v>789400</v>
      </c>
      <c r="D5" s="24">
        <v>150960.51940612021</v>
      </c>
      <c r="E5" s="22">
        <v>189132.20566390341</v>
      </c>
      <c r="F5" s="42"/>
      <c r="G5" s="42"/>
      <c r="H5" s="14"/>
    </row>
    <row r="6" spans="1:8">
      <c r="A6" s="8" t="s">
        <v>5</v>
      </c>
      <c r="B6" s="29">
        <v>557590</v>
      </c>
      <c r="C6" s="29">
        <v>737127</v>
      </c>
      <c r="D6" s="24">
        <v>133095.43132668163</v>
      </c>
      <c r="E6" s="22">
        <v>176608.12688676984</v>
      </c>
      <c r="F6" s="43"/>
      <c r="G6" s="43"/>
    </row>
    <row r="7" spans="1:8">
      <c r="A7" s="8" t="s">
        <v>6</v>
      </c>
      <c r="B7" s="29">
        <v>398686</v>
      </c>
      <c r="C7" s="29">
        <v>580798</v>
      </c>
      <c r="D7" s="24">
        <v>95165.417482217017</v>
      </c>
      <c r="E7" s="22">
        <v>139153.28956825915</v>
      </c>
      <c r="F7" s="43"/>
      <c r="G7" s="43"/>
    </row>
    <row r="8" spans="1:8" ht="25.5">
      <c r="A8" s="8" t="s">
        <v>7</v>
      </c>
      <c r="B8" s="29">
        <v>395930</v>
      </c>
      <c r="C8" s="29">
        <v>559158</v>
      </c>
      <c r="D8" s="24">
        <v>94506.566715997513</v>
      </c>
      <c r="E8" s="22">
        <v>133967.56581532417</v>
      </c>
      <c r="F8" s="43"/>
      <c r="G8" s="43"/>
    </row>
    <row r="9" spans="1:8">
      <c r="A9" s="8" t="s">
        <v>8</v>
      </c>
      <c r="B9" s="29">
        <v>2756</v>
      </c>
      <c r="C9" s="29">
        <v>21640</v>
      </c>
      <c r="D9" s="24">
        <v>657.85076621950634</v>
      </c>
      <c r="E9" s="22">
        <v>5184.723752934975</v>
      </c>
      <c r="F9" s="43"/>
      <c r="G9" s="43"/>
    </row>
    <row r="10" spans="1:8">
      <c r="A10" s="8" t="s">
        <v>9</v>
      </c>
      <c r="B10" s="33">
        <v>13992</v>
      </c>
      <c r="C10" s="33">
        <v>8619</v>
      </c>
      <c r="D10" s="85">
        <v>3339.8577361913399</v>
      </c>
      <c r="E10" s="86">
        <v>2065.0246777516891</v>
      </c>
      <c r="F10" s="43"/>
      <c r="G10" s="43"/>
    </row>
    <row r="11" spans="1:8">
      <c r="A11" s="8" t="s">
        <v>10</v>
      </c>
      <c r="B11" s="29">
        <v>412678</v>
      </c>
      <c r="C11" s="29">
        <v>589417</v>
      </c>
      <c r="D11" s="24">
        <v>98505.275218408366</v>
      </c>
      <c r="E11" s="22">
        <v>141218.31424601082</v>
      </c>
      <c r="F11" s="43"/>
      <c r="G11" s="43"/>
    </row>
    <row r="12" spans="1:8" ht="25.5">
      <c r="A12" s="8" t="s">
        <v>11</v>
      </c>
      <c r="B12" s="29">
        <v>409901</v>
      </c>
      <c r="C12" s="29">
        <v>567108</v>
      </c>
      <c r="D12" s="24">
        <v>97842.411801212584</v>
      </c>
      <c r="E12" s="22">
        <v>135873.30490200777</v>
      </c>
      <c r="F12" s="43"/>
      <c r="G12" s="43"/>
    </row>
    <row r="13" spans="1:8" ht="25.5">
      <c r="A13" s="8" t="s">
        <v>12</v>
      </c>
      <c r="B13" s="29">
        <v>2777</v>
      </c>
      <c r="C13" s="29">
        <v>22309</v>
      </c>
      <c r="D13" s="24">
        <v>662.86341719577979</v>
      </c>
      <c r="E13" s="22">
        <v>5345.0093440030669</v>
      </c>
      <c r="F13" s="43"/>
      <c r="G13" s="43"/>
    </row>
    <row r="14" spans="1:8" ht="25.5">
      <c r="A14" s="8" t="s">
        <v>29</v>
      </c>
      <c r="B14" s="30">
        <v>0.22591659975775838</v>
      </c>
      <c r="C14" s="30">
        <v>0.31856220538569313</v>
      </c>
      <c r="D14" s="25">
        <v>5.3925764968195539E-2</v>
      </c>
      <c r="E14" s="55">
        <v>7.6324262155755704E-2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106243</v>
      </c>
      <c r="C16" s="34">
        <v>660531</v>
      </c>
      <c r="D16" s="53">
        <v>25359.956079629541</v>
      </c>
      <c r="E16" s="36">
        <v>158255.50486367338</v>
      </c>
      <c r="F16" s="43"/>
      <c r="G16" s="43"/>
    </row>
    <row r="17" spans="1:7">
      <c r="A17" s="8" t="s">
        <v>14</v>
      </c>
      <c r="B17" s="34">
        <v>-905346</v>
      </c>
      <c r="C17" s="34">
        <v>-1166909</v>
      </c>
      <c r="D17" s="53">
        <v>-216103.97670310785</v>
      </c>
      <c r="E17" s="36">
        <v>-279578.51986199629</v>
      </c>
      <c r="F17" s="43"/>
      <c r="G17" s="43"/>
    </row>
    <row r="18" spans="1:7">
      <c r="A18" s="8" t="s">
        <v>15</v>
      </c>
      <c r="B18" s="34">
        <v>466263</v>
      </c>
      <c r="C18" s="34">
        <v>429931</v>
      </c>
      <c r="D18" s="53">
        <v>111295.88962619945</v>
      </c>
      <c r="E18" s="36">
        <v>103007.09185873784</v>
      </c>
      <c r="F18" s="43"/>
      <c r="G18" s="43"/>
    </row>
    <row r="19" spans="1:7" ht="26.25" thickBot="1">
      <c r="A19" s="9" t="s">
        <v>27</v>
      </c>
      <c r="B19" s="35">
        <v>-332840</v>
      </c>
      <c r="C19" s="35">
        <v>-76447</v>
      </c>
      <c r="D19" s="53">
        <v>-79448.130997278844</v>
      </c>
      <c r="E19" s="36">
        <v>-18315.923139585029</v>
      </c>
      <c r="F19" s="43"/>
      <c r="G19" s="43"/>
    </row>
    <row r="20" spans="1:7" s="2" customFormat="1" ht="18" customHeight="1" thickBot="1">
      <c r="A20" s="3"/>
      <c r="B20" s="6" t="s">
        <v>117</v>
      </c>
      <c r="C20" s="5" t="s">
        <v>111</v>
      </c>
      <c r="D20" s="6" t="s">
        <v>117</v>
      </c>
      <c r="E20" s="5" t="s">
        <v>111</v>
      </c>
      <c r="F20" s="44"/>
      <c r="G20" s="44"/>
    </row>
    <row r="21" spans="1:7">
      <c r="A21" s="7" t="s">
        <v>17</v>
      </c>
      <c r="B21" s="26">
        <v>27478594</v>
      </c>
      <c r="C21" s="26">
        <v>27567008</v>
      </c>
      <c r="D21" s="24">
        <v>6587537.2186129028</v>
      </c>
      <c r="E21" s="22">
        <v>6647137.3456790131</v>
      </c>
      <c r="F21" s="43"/>
      <c r="G21" s="43"/>
    </row>
    <row r="22" spans="1:7">
      <c r="A22" s="8" t="s">
        <v>18</v>
      </c>
      <c r="B22" s="29">
        <v>4165321</v>
      </c>
      <c r="C22" s="29">
        <v>4755521</v>
      </c>
      <c r="D22" s="24">
        <v>998566.63390309981</v>
      </c>
      <c r="E22" s="22">
        <v>1146683.3398919753</v>
      </c>
      <c r="F22" s="43"/>
      <c r="G22" s="43"/>
    </row>
    <row r="23" spans="1:7" ht="25.5">
      <c r="A23" s="8" t="s">
        <v>20</v>
      </c>
      <c r="B23" s="29">
        <v>26162</v>
      </c>
      <c r="C23" s="29">
        <v>33041</v>
      </c>
      <c r="D23" s="24">
        <v>6271.9056409272898</v>
      </c>
      <c r="E23" s="22">
        <v>7967.0621141975316</v>
      </c>
      <c r="F23" s="43"/>
      <c r="G23" s="43"/>
    </row>
    <row r="24" spans="1:7">
      <c r="A24" s="8" t="s">
        <v>19</v>
      </c>
      <c r="B24" s="29">
        <v>31670077</v>
      </c>
      <c r="C24" s="29">
        <v>32355570</v>
      </c>
      <c r="D24" s="24">
        <v>7592375.7581569301</v>
      </c>
      <c r="E24" s="22">
        <v>7801786.7476851856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2100723.2757174023</v>
      </c>
      <c r="E25" s="22">
        <v>2112930.893132716</v>
      </c>
      <c r="F25" s="43"/>
      <c r="G25" s="43"/>
    </row>
    <row r="26" spans="1:7" ht="25.5">
      <c r="A26" s="8" t="s">
        <v>21</v>
      </c>
      <c r="B26" s="29">
        <v>17814332</v>
      </c>
      <c r="C26" s="29">
        <v>17327165</v>
      </c>
      <c r="D26" s="24">
        <v>4270690.6719727665</v>
      </c>
      <c r="E26" s="22">
        <v>4178039.4000771609</v>
      </c>
      <c r="F26" s="43"/>
      <c r="G26" s="43"/>
    </row>
    <row r="27" spans="1:7">
      <c r="A27" s="8" t="s">
        <v>26</v>
      </c>
      <c r="B27" s="29">
        <v>54808</v>
      </c>
      <c r="C27" s="29">
        <v>466334</v>
      </c>
      <c r="D27" s="24">
        <v>13139.30908829382</v>
      </c>
      <c r="E27" s="22">
        <v>112445.50540123458</v>
      </c>
      <c r="F27" s="43"/>
      <c r="G27" s="43"/>
    </row>
    <row r="28" spans="1:7">
      <c r="A28" s="8" t="s">
        <v>22</v>
      </c>
      <c r="B28" s="29">
        <v>17869140</v>
      </c>
      <c r="C28" s="29">
        <v>17793499</v>
      </c>
      <c r="D28" s="24">
        <v>4283829.9810610609</v>
      </c>
      <c r="E28" s="22">
        <v>4290484.9054783955</v>
      </c>
      <c r="F28" s="43"/>
      <c r="G28" s="43"/>
    </row>
    <row r="29" spans="1:7">
      <c r="A29" s="8" t="s">
        <v>39</v>
      </c>
      <c r="B29" s="29">
        <v>9782319</v>
      </c>
      <c r="C29" s="29">
        <v>9304341</v>
      </c>
      <c r="D29" s="24">
        <v>2345148.754584902</v>
      </c>
      <c r="E29" s="22">
        <v>2243523.5821759258</v>
      </c>
      <c r="F29" s="43"/>
      <c r="G29" s="43"/>
    </row>
    <row r="30" spans="1:7">
      <c r="A30" s="8" t="s">
        <v>24</v>
      </c>
      <c r="B30" s="29">
        <v>4018618</v>
      </c>
      <c r="C30" s="29">
        <v>5257730</v>
      </c>
      <c r="D30" s="24">
        <v>963397.02251096792</v>
      </c>
      <c r="E30" s="22">
        <v>1267778.2600308643</v>
      </c>
      <c r="F30" s="43"/>
      <c r="G30" s="43"/>
    </row>
    <row r="31" spans="1:7" ht="13.5" thickBot="1">
      <c r="A31" s="9" t="s">
        <v>25</v>
      </c>
      <c r="B31" s="31">
        <v>13800937</v>
      </c>
      <c r="C31" s="31">
        <v>14562071</v>
      </c>
      <c r="D31" s="24">
        <v>3308545.7770958696</v>
      </c>
      <c r="E31" s="22">
        <v>3511301.8422067901</v>
      </c>
      <c r="F31" s="43"/>
      <c r="G31" s="43"/>
    </row>
    <row r="32" spans="1:7" ht="30" customHeight="1" thickBot="1">
      <c r="A32" s="201" t="s">
        <v>36</v>
      </c>
      <c r="B32" s="202"/>
      <c r="C32" s="202"/>
      <c r="D32" s="202"/>
      <c r="E32" s="203"/>
      <c r="F32" s="43"/>
      <c r="G32" s="43"/>
    </row>
    <row r="33" spans="1:7" ht="17.25" customHeight="1" thickBot="1">
      <c r="A33" s="205"/>
      <c r="B33" s="194" t="s">
        <v>0</v>
      </c>
      <c r="C33" s="195"/>
      <c r="D33" s="196" t="s">
        <v>1</v>
      </c>
      <c r="E33" s="197"/>
      <c r="F33" s="43"/>
      <c r="G33" s="43"/>
    </row>
    <row r="34" spans="1:7" ht="31.5" thickBot="1">
      <c r="A34" s="206"/>
      <c r="B34" s="5" t="s">
        <v>115</v>
      </c>
      <c r="C34" s="5" t="s">
        <v>92</v>
      </c>
      <c r="D34" s="5" t="s">
        <v>115</v>
      </c>
      <c r="E34" s="5" t="s">
        <v>92</v>
      </c>
      <c r="F34" s="43"/>
      <c r="G34" s="43"/>
    </row>
    <row r="35" spans="1:7">
      <c r="A35" s="7" t="s">
        <v>3</v>
      </c>
      <c r="B35" s="26">
        <v>2389317</v>
      </c>
      <c r="C35" s="26">
        <v>3088284</v>
      </c>
      <c r="D35" s="24">
        <v>570324.39012746455</v>
      </c>
      <c r="E35" s="22">
        <v>739921.41453831038</v>
      </c>
      <c r="F35" s="43"/>
      <c r="G35" s="43"/>
    </row>
    <row r="36" spans="1:7">
      <c r="A36" s="8" t="s">
        <v>4</v>
      </c>
      <c r="B36" s="29">
        <v>18109</v>
      </c>
      <c r="C36" s="29">
        <v>180052</v>
      </c>
      <c r="D36" s="24">
        <v>4322.5760252064738</v>
      </c>
      <c r="E36" s="22">
        <v>43138.626671139013</v>
      </c>
      <c r="F36" s="43"/>
      <c r="G36" s="43"/>
    </row>
    <row r="37" spans="1:7">
      <c r="A37" s="8" t="s">
        <v>5</v>
      </c>
      <c r="B37" s="29">
        <v>14394</v>
      </c>
      <c r="C37" s="29">
        <v>244312</v>
      </c>
      <c r="D37" s="24">
        <v>3435.8141977371461</v>
      </c>
      <c r="E37" s="22">
        <v>58534.668647275867</v>
      </c>
      <c r="F37" s="43"/>
      <c r="G37" s="43"/>
    </row>
    <row r="38" spans="1:7">
      <c r="A38" s="8" t="s">
        <v>6</v>
      </c>
      <c r="B38" s="29">
        <v>1755</v>
      </c>
      <c r="C38" s="29">
        <v>244710</v>
      </c>
      <c r="D38" s="24">
        <v>418.91440301713851</v>
      </c>
      <c r="E38" s="22">
        <v>58630.02539652116</v>
      </c>
      <c r="F38" s="43"/>
      <c r="G38" s="43"/>
    </row>
    <row r="39" spans="1:7">
      <c r="A39" s="8" t="s">
        <v>9</v>
      </c>
      <c r="B39" s="34">
        <v>6181</v>
      </c>
      <c r="C39" s="34">
        <v>3331</v>
      </c>
      <c r="D39" s="53">
        <v>1475.3902706831527</v>
      </c>
      <c r="E39" s="36">
        <v>798.07369782931619</v>
      </c>
      <c r="F39" s="43"/>
      <c r="G39" s="43"/>
    </row>
    <row r="40" spans="1:7">
      <c r="A40" s="8" t="s">
        <v>10</v>
      </c>
      <c r="B40" s="29">
        <v>7936</v>
      </c>
      <c r="C40" s="29">
        <v>248041</v>
      </c>
      <c r="D40" s="24">
        <v>1894.3046737002912</v>
      </c>
      <c r="E40" s="22">
        <v>59428.099094350473</v>
      </c>
      <c r="F40" s="43"/>
      <c r="G40" s="43"/>
    </row>
    <row r="41" spans="1:7" ht="25.5">
      <c r="A41" s="8" t="s">
        <v>29</v>
      </c>
      <c r="B41" s="30">
        <v>1.0013983092336169E-3</v>
      </c>
      <c r="C41" s="30">
        <v>0.13963087193877971</v>
      </c>
      <c r="D41" s="25">
        <v>2.39031438686594E-4</v>
      </c>
      <c r="E41" s="55">
        <v>3.3454135784843478E-2</v>
      </c>
      <c r="F41" s="39"/>
      <c r="G41" s="39"/>
    </row>
    <row r="42" spans="1: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-20407</v>
      </c>
      <c r="C43" s="34">
        <v>605457</v>
      </c>
      <c r="D43" s="53">
        <v>-4871.1032606101116</v>
      </c>
      <c r="E43" s="36">
        <v>145061.33499448944</v>
      </c>
      <c r="F43" s="43"/>
      <c r="G43" s="43"/>
    </row>
    <row r="44" spans="1:7">
      <c r="A44" s="8" t="s">
        <v>14</v>
      </c>
      <c r="B44" s="34">
        <v>-565298</v>
      </c>
      <c r="C44" s="34">
        <v>-795562</v>
      </c>
      <c r="D44" s="53">
        <v>-134935.31293263953</v>
      </c>
      <c r="E44" s="36">
        <v>-190607.55814844987</v>
      </c>
      <c r="F44" s="43"/>
      <c r="G44" s="43"/>
    </row>
    <row r="45" spans="1:7">
      <c r="A45" s="8" t="s">
        <v>15</v>
      </c>
      <c r="B45" s="34">
        <v>562058</v>
      </c>
      <c r="C45" s="34">
        <v>439887</v>
      </c>
      <c r="D45" s="53">
        <v>134161.9324963002</v>
      </c>
      <c r="E45" s="36">
        <v>105392.44812880349</v>
      </c>
      <c r="F45" s="43"/>
      <c r="G45" s="43"/>
    </row>
    <row r="46" spans="1:7" ht="26.25" thickBot="1">
      <c r="A46" s="9" t="s">
        <v>27</v>
      </c>
      <c r="B46" s="35">
        <v>-23647</v>
      </c>
      <c r="C46" s="35">
        <v>249782</v>
      </c>
      <c r="D46" s="53">
        <v>-5644.4836969494436</v>
      </c>
      <c r="E46" s="36">
        <v>59845.22497484307</v>
      </c>
      <c r="F46" s="43"/>
      <c r="G46" s="43"/>
    </row>
    <row r="47" spans="1:7" ht="18" customHeight="1" thickBot="1">
      <c r="A47" s="4"/>
      <c r="B47" s="58" t="s">
        <v>117</v>
      </c>
      <c r="C47" s="49" t="s">
        <v>111</v>
      </c>
      <c r="D47" s="58" t="s">
        <v>117</v>
      </c>
      <c r="E47" s="49" t="s">
        <v>111</v>
      </c>
      <c r="F47" s="43"/>
      <c r="G47" s="43"/>
    </row>
    <row r="48" spans="1:7">
      <c r="A48" s="7" t="s">
        <v>17</v>
      </c>
      <c r="B48" s="26">
        <v>26544859</v>
      </c>
      <c r="C48" s="26">
        <v>25968345</v>
      </c>
      <c r="D48" s="26">
        <v>6363689.7370124431</v>
      </c>
      <c r="E48" s="23">
        <v>6261657.2627314823</v>
      </c>
      <c r="F48" s="43"/>
      <c r="G48" s="43"/>
    </row>
    <row r="49" spans="1:7">
      <c r="A49" s="8" t="s">
        <v>18</v>
      </c>
      <c r="B49" s="29">
        <v>1564286</v>
      </c>
      <c r="C49" s="29">
        <v>1993786</v>
      </c>
      <c r="D49" s="27">
        <v>375010.62707069743</v>
      </c>
      <c r="E49" s="22">
        <v>480754.72608024697</v>
      </c>
      <c r="F49" s="43"/>
      <c r="G49" s="43"/>
    </row>
    <row r="50" spans="1:7">
      <c r="A50" s="8" t="s">
        <v>19</v>
      </c>
      <c r="B50" s="29">
        <v>28109145</v>
      </c>
      <c r="C50" s="29">
        <v>27962131</v>
      </c>
      <c r="D50" s="27">
        <v>6738701.3640831402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2100723.2757174023</v>
      </c>
      <c r="E51" s="22">
        <v>2112930.893132716</v>
      </c>
      <c r="F51" s="43"/>
      <c r="G51" s="43"/>
    </row>
    <row r="52" spans="1:7">
      <c r="A52" s="8" t="s">
        <v>22</v>
      </c>
      <c r="B52" s="29">
        <v>19451098</v>
      </c>
      <c r="C52" s="29">
        <v>19443162</v>
      </c>
      <c r="D52" s="27">
        <v>4663078.1770671019</v>
      </c>
      <c r="E52" s="22">
        <v>4688262.4421296297</v>
      </c>
      <c r="F52" s="43"/>
      <c r="G52" s="43"/>
    </row>
    <row r="53" spans="1:7">
      <c r="A53" s="8" t="s">
        <v>39</v>
      </c>
      <c r="B53" s="29">
        <v>5913778</v>
      </c>
      <c r="C53" s="29">
        <v>5576565</v>
      </c>
      <c r="D53" s="27">
        <v>1417730.2040131376</v>
      </c>
      <c r="E53" s="22">
        <v>1344657.8414351852</v>
      </c>
      <c r="F53" s="43"/>
      <c r="G53" s="43"/>
    </row>
    <row r="54" spans="1:7">
      <c r="A54" s="8" t="s">
        <v>24</v>
      </c>
      <c r="B54" s="29">
        <v>2744269</v>
      </c>
      <c r="C54" s="29">
        <v>2942404</v>
      </c>
      <c r="D54" s="27">
        <v>657892.98300290084</v>
      </c>
      <c r="E54" s="22">
        <v>709491.7052469136</v>
      </c>
      <c r="F54" s="43"/>
      <c r="G54" s="43"/>
    </row>
    <row r="55" spans="1:7" ht="13.5" thickBot="1">
      <c r="A55" s="10" t="s">
        <v>25</v>
      </c>
      <c r="B55" s="31">
        <v>8658047</v>
      </c>
      <c r="C55" s="31">
        <v>8518969</v>
      </c>
      <c r="D55" s="28">
        <v>2075623.1870160385</v>
      </c>
      <c r="E55" s="57">
        <v>2054149.5466820989</v>
      </c>
      <c r="F55" s="43"/>
      <c r="G55" s="43"/>
    </row>
    <row r="57" spans="1:7" ht="14.25">
      <c r="F57"/>
    </row>
    <row r="58" spans="1:7" ht="14.25">
      <c r="A58" s="1" t="s">
        <v>118</v>
      </c>
      <c r="F58"/>
    </row>
    <row r="59" spans="1:7" ht="25.5" customHeight="1">
      <c r="A59" s="191" t="s">
        <v>119</v>
      </c>
      <c r="B59" s="204"/>
      <c r="C59" s="204"/>
      <c r="D59" s="204"/>
      <c r="E59" s="204"/>
      <c r="F59"/>
    </row>
    <row r="60" spans="1:7" ht="39" customHeight="1">
      <c r="A60" s="191" t="s">
        <v>120</v>
      </c>
      <c r="B60" s="191"/>
      <c r="C60" s="191"/>
      <c r="D60" s="191"/>
      <c r="E60" s="191"/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  <row r="65" spans="6:6" ht="14.25">
      <c r="F65"/>
    </row>
    <row r="66" spans="6:6" ht="14.25">
      <c r="F66"/>
    </row>
    <row r="67" spans="6:6" ht="14.25">
      <c r="F67"/>
    </row>
    <row r="68" spans="6:6" ht="14.25">
      <c r="F68"/>
    </row>
  </sheetData>
  <customSheetViews>
    <customSheetView guid="{CD05A7CF-C49A-4C37-B7FB-6A65872FB4F2}" showPageBreaks="1" printArea="1" topLeftCell="A37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M63" sqref="M63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0.5" thickBot="1">
      <c r="A2" s="193"/>
      <c r="B2" s="5" t="s">
        <v>121</v>
      </c>
      <c r="C2" s="5" t="s">
        <v>122</v>
      </c>
      <c r="D2" s="5" t="s">
        <v>121</v>
      </c>
      <c r="E2" s="5" t="s">
        <v>122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9226315</v>
      </c>
      <c r="C4" s="26">
        <v>9706524</v>
      </c>
      <c r="D4" s="24">
        <v>2208097.5971663794</v>
      </c>
      <c r="E4" s="22">
        <v>2303399.1457047933</v>
      </c>
      <c r="F4" s="42"/>
      <c r="G4" s="42"/>
      <c r="H4" s="14"/>
    </row>
    <row r="5" spans="1:8">
      <c r="A5" s="8" t="s">
        <v>4</v>
      </c>
      <c r="B5" s="29">
        <v>1082454</v>
      </c>
      <c r="C5" s="29">
        <v>1189774</v>
      </c>
      <c r="D5" s="24">
        <v>259059.44859276278</v>
      </c>
      <c r="E5" s="22">
        <v>282338.39582344564</v>
      </c>
      <c r="F5" s="42"/>
      <c r="G5" s="42"/>
      <c r="H5" s="14"/>
    </row>
    <row r="6" spans="1:8">
      <c r="A6" s="8" t="s">
        <v>5</v>
      </c>
      <c r="B6" s="29">
        <v>925543</v>
      </c>
      <c r="C6" s="29">
        <v>1086154</v>
      </c>
      <c r="D6" s="24">
        <v>221506.55753398431</v>
      </c>
      <c r="E6" s="22">
        <v>257748.93213099192</v>
      </c>
      <c r="F6" s="43"/>
      <c r="G6" s="43"/>
    </row>
    <row r="7" spans="1:8">
      <c r="A7" s="8" t="s">
        <v>6</v>
      </c>
      <c r="B7" s="29">
        <v>733922</v>
      </c>
      <c r="C7" s="29">
        <v>891882</v>
      </c>
      <c r="D7" s="24">
        <v>175645.65900823282</v>
      </c>
      <c r="E7" s="22">
        <v>211647.36592311342</v>
      </c>
      <c r="F7" s="43"/>
      <c r="G7" s="43"/>
    </row>
    <row r="8" spans="1:8" ht="25.5">
      <c r="A8" s="8" t="s">
        <v>7</v>
      </c>
      <c r="B8" s="29">
        <v>730290</v>
      </c>
      <c r="C8" s="29">
        <v>849232</v>
      </c>
      <c r="D8" s="24">
        <v>174777.4267662263</v>
      </c>
      <c r="E8" s="22">
        <v>201526.34076886566</v>
      </c>
      <c r="F8" s="43"/>
      <c r="G8" s="43"/>
    </row>
    <row r="9" spans="1:8">
      <c r="A9" s="8" t="s">
        <v>8</v>
      </c>
      <c r="B9" s="29">
        <v>3632</v>
      </c>
      <c r="C9" s="29">
        <v>42650</v>
      </c>
      <c r="D9" s="24">
        <v>869.23224200650964</v>
      </c>
      <c r="E9" s="22">
        <v>10121.025154247745</v>
      </c>
      <c r="F9" s="43"/>
      <c r="G9" s="43"/>
    </row>
    <row r="10" spans="1:8">
      <c r="A10" s="8" t="s">
        <v>9</v>
      </c>
      <c r="B10" s="33">
        <v>-12770</v>
      </c>
      <c r="C10" s="33">
        <v>34571</v>
      </c>
      <c r="D10" s="85">
        <v>-3056.193758376412</v>
      </c>
      <c r="E10" s="86">
        <v>8203.8443284290461</v>
      </c>
      <c r="F10" s="43"/>
      <c r="G10" s="43"/>
    </row>
    <row r="11" spans="1:8">
      <c r="A11" s="8" t="s">
        <v>10</v>
      </c>
      <c r="B11" s="29">
        <v>721152</v>
      </c>
      <c r="C11" s="29">
        <v>926453</v>
      </c>
      <c r="D11" s="24">
        <v>172590.46524985641</v>
      </c>
      <c r="E11" s="22">
        <v>219851.21025154245</v>
      </c>
      <c r="F11" s="43"/>
      <c r="G11" s="43"/>
    </row>
    <row r="12" spans="1:8" ht="25.5">
      <c r="A12" s="8" t="s">
        <v>11</v>
      </c>
      <c r="B12" s="29">
        <v>717505</v>
      </c>
      <c r="C12" s="29">
        <v>882324</v>
      </c>
      <c r="D12" s="24">
        <v>171716.6431169826</v>
      </c>
      <c r="E12" s="22">
        <v>209379.21214997626</v>
      </c>
      <c r="F12" s="43"/>
      <c r="G12" s="43"/>
    </row>
    <row r="13" spans="1:8" ht="25.5">
      <c r="A13" s="8" t="s">
        <v>12</v>
      </c>
      <c r="B13" s="29">
        <v>3647</v>
      </c>
      <c r="C13" s="29">
        <v>44129</v>
      </c>
      <c r="D13" s="24">
        <v>872.82213287382729</v>
      </c>
      <c r="E13" s="22">
        <v>10471.998101566207</v>
      </c>
      <c r="F13" s="43"/>
      <c r="G13" s="43"/>
    </row>
    <row r="14" spans="1:8" ht="25.5">
      <c r="A14" s="8" t="s">
        <v>29</v>
      </c>
      <c r="B14" s="30">
        <v>0.41670152207989636</v>
      </c>
      <c r="C14" s="30">
        <v>0.48382487985956302</v>
      </c>
      <c r="D14" s="25">
        <v>9.9727532567465152E-2</v>
      </c>
      <c r="E14" s="55">
        <v>0.11481368767431489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997673</v>
      </c>
      <c r="C16" s="34">
        <v>1840467</v>
      </c>
      <c r="D16" s="53">
        <v>238769.14608462571</v>
      </c>
      <c r="E16" s="36">
        <v>436750.59326056001</v>
      </c>
      <c r="F16" s="43"/>
      <c r="G16" s="43"/>
    </row>
    <row r="17" spans="1:7">
      <c r="A17" s="8" t="s">
        <v>14</v>
      </c>
      <c r="B17" s="34">
        <v>-1712282</v>
      </c>
      <c r="C17" s="34">
        <v>-1894285</v>
      </c>
      <c r="D17" s="53">
        <v>-409793.70093815814</v>
      </c>
      <c r="E17" s="36">
        <v>-449521.83198860934</v>
      </c>
      <c r="F17" s="43"/>
      <c r="G17" s="43"/>
    </row>
    <row r="18" spans="1:7">
      <c r="A18" s="8" t="s">
        <v>15</v>
      </c>
      <c r="B18" s="34">
        <v>404871</v>
      </c>
      <c r="C18" s="34">
        <v>9972</v>
      </c>
      <c r="D18" s="53">
        <v>96896.180356117184</v>
      </c>
      <c r="E18" s="36">
        <v>2366.3977218794494</v>
      </c>
      <c r="F18" s="43"/>
      <c r="G18" s="43"/>
    </row>
    <row r="19" spans="1:7" ht="26.25" thickBot="1">
      <c r="A19" s="9" t="s">
        <v>27</v>
      </c>
      <c r="B19" s="35">
        <v>-309738</v>
      </c>
      <c r="C19" s="35">
        <v>-43846</v>
      </c>
      <c r="D19" s="53">
        <v>-74129.37449741528</v>
      </c>
      <c r="E19" s="36">
        <v>-10404.841006169909</v>
      </c>
      <c r="F19" s="43"/>
      <c r="G19" s="43"/>
    </row>
    <row r="20" spans="1:7" s="2" customFormat="1" ht="18" customHeight="1" thickBot="1">
      <c r="A20" s="3"/>
      <c r="B20" s="58" t="s">
        <v>123</v>
      </c>
      <c r="C20" s="49" t="s">
        <v>111</v>
      </c>
      <c r="D20" s="58" t="s">
        <v>123</v>
      </c>
      <c r="E20" s="49" t="s">
        <v>111</v>
      </c>
      <c r="F20" s="44"/>
      <c r="G20" s="44"/>
    </row>
    <row r="21" spans="1:7">
      <c r="A21" s="7" t="s">
        <v>17</v>
      </c>
      <c r="B21" s="26">
        <v>27954014</v>
      </c>
      <c r="C21" s="26">
        <v>27567008</v>
      </c>
      <c r="D21" s="24">
        <v>6718261.4338244135</v>
      </c>
      <c r="E21" s="22">
        <v>6647137.3456790131</v>
      </c>
      <c r="F21" s="43"/>
      <c r="G21" s="43"/>
    </row>
    <row r="22" spans="1:7">
      <c r="A22" s="8" t="s">
        <v>18</v>
      </c>
      <c r="B22" s="29">
        <v>3609555</v>
      </c>
      <c r="C22" s="29">
        <v>4755521</v>
      </c>
      <c r="D22" s="24">
        <v>867493.81143502612</v>
      </c>
      <c r="E22" s="22">
        <v>1146683.3398919753</v>
      </c>
      <c r="F22" s="43"/>
      <c r="G22" s="43"/>
    </row>
    <row r="23" spans="1:7" ht="25.5">
      <c r="A23" s="8" t="s">
        <v>20</v>
      </c>
      <c r="B23" s="29">
        <v>13668</v>
      </c>
      <c r="C23" s="29">
        <v>33041</v>
      </c>
      <c r="D23" s="24">
        <v>3284.8662548967773</v>
      </c>
      <c r="E23" s="22">
        <v>7967.0621141975316</v>
      </c>
      <c r="F23" s="43"/>
      <c r="G23" s="43"/>
    </row>
    <row r="24" spans="1:7">
      <c r="A24" s="8" t="s">
        <v>19</v>
      </c>
      <c r="B24" s="29">
        <v>31577237</v>
      </c>
      <c r="C24" s="29">
        <v>32355570</v>
      </c>
      <c r="D24" s="24">
        <v>7589040.1115143364</v>
      </c>
      <c r="E24" s="22">
        <v>7801786.7476851856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2105973.9479439547</v>
      </c>
      <c r="E25" s="22">
        <v>2112930.893132716</v>
      </c>
      <c r="F25" s="43"/>
      <c r="G25" s="43"/>
    </row>
    <row r="26" spans="1:7" ht="25.5">
      <c r="A26" s="8" t="s">
        <v>21</v>
      </c>
      <c r="B26" s="29">
        <v>17793054</v>
      </c>
      <c r="C26" s="29">
        <v>17327165</v>
      </c>
      <c r="D26" s="24">
        <v>4276251.2917878348</v>
      </c>
      <c r="E26" s="22">
        <v>4178039.4000771609</v>
      </c>
      <c r="F26" s="43"/>
      <c r="G26" s="43"/>
    </row>
    <row r="27" spans="1:7">
      <c r="A27" s="8" t="s">
        <v>26</v>
      </c>
      <c r="B27" s="29">
        <v>29574</v>
      </c>
      <c r="C27" s="29">
        <v>466334</v>
      </c>
      <c r="D27" s="24">
        <v>7107.5969141291553</v>
      </c>
      <c r="E27" s="22">
        <v>112445.50540123458</v>
      </c>
      <c r="F27" s="43"/>
      <c r="G27" s="43"/>
    </row>
    <row r="28" spans="1:7">
      <c r="A28" s="8" t="s">
        <v>22</v>
      </c>
      <c r="B28" s="29">
        <v>17822628</v>
      </c>
      <c r="C28" s="29">
        <v>17793499</v>
      </c>
      <c r="D28" s="24">
        <v>4283358.8887019632</v>
      </c>
      <c r="E28" s="22">
        <v>4290484.9054783955</v>
      </c>
      <c r="F28" s="43"/>
      <c r="G28" s="43"/>
    </row>
    <row r="29" spans="1:7">
      <c r="A29" s="8" t="s">
        <v>39</v>
      </c>
      <c r="B29" s="29">
        <v>9975657</v>
      </c>
      <c r="C29" s="29">
        <v>9304341</v>
      </c>
      <c r="D29" s="24">
        <v>2397475.7864885</v>
      </c>
      <c r="E29" s="22">
        <v>2243523.5821759258</v>
      </c>
      <c r="F29" s="43"/>
      <c r="G29" s="43"/>
    </row>
    <row r="30" spans="1:7">
      <c r="A30" s="8" t="s">
        <v>24</v>
      </c>
      <c r="B30" s="29">
        <v>3778952</v>
      </c>
      <c r="C30" s="29">
        <v>5257730</v>
      </c>
      <c r="D30" s="24">
        <v>908205.4363238723</v>
      </c>
      <c r="E30" s="22">
        <v>1267778.2600308643</v>
      </c>
      <c r="F30" s="43"/>
      <c r="G30" s="43"/>
    </row>
    <row r="31" spans="1:7" ht="13.5" thickBot="1">
      <c r="A31" s="9" t="s">
        <v>25</v>
      </c>
      <c r="B31" s="31">
        <v>13754609</v>
      </c>
      <c r="C31" s="31">
        <v>14562071</v>
      </c>
      <c r="D31" s="24">
        <v>3305681.2228123723</v>
      </c>
      <c r="E31" s="22">
        <v>3511301.8422067901</v>
      </c>
      <c r="F31" s="43"/>
      <c r="G31" s="43"/>
    </row>
    <row r="32" spans="1:7" ht="30" customHeight="1" thickBot="1">
      <c r="A32" s="201" t="s">
        <v>36</v>
      </c>
      <c r="B32" s="202"/>
      <c r="C32" s="202"/>
      <c r="D32" s="202"/>
      <c r="E32" s="203"/>
      <c r="F32" s="43"/>
      <c r="G32" s="43"/>
    </row>
    <row r="33" spans="1:7" ht="17.25" customHeight="1" thickBot="1">
      <c r="A33" s="205"/>
      <c r="B33" s="194" t="s">
        <v>0</v>
      </c>
      <c r="C33" s="195"/>
      <c r="D33" s="196" t="s">
        <v>1</v>
      </c>
      <c r="E33" s="197"/>
      <c r="F33" s="43"/>
      <c r="G33" s="43"/>
    </row>
    <row r="34" spans="1:7" ht="31.5" thickBot="1">
      <c r="A34" s="206"/>
      <c r="B34" s="5" t="s">
        <v>121</v>
      </c>
      <c r="C34" s="5" t="s">
        <v>98</v>
      </c>
      <c r="D34" s="5" t="s">
        <v>121</v>
      </c>
      <c r="E34" s="5" t="s">
        <v>98</v>
      </c>
      <c r="F34" s="43"/>
      <c r="G34" s="43"/>
    </row>
    <row r="35" spans="1:7">
      <c r="A35" s="7" t="s">
        <v>3</v>
      </c>
      <c r="B35" s="26">
        <v>4275556</v>
      </c>
      <c r="C35" s="26">
        <v>5557995</v>
      </c>
      <c r="D35" s="24">
        <v>1023251.9624736742</v>
      </c>
      <c r="E35" s="22">
        <v>1318935.6905552917</v>
      </c>
      <c r="F35" s="43"/>
      <c r="G35" s="43"/>
    </row>
    <row r="36" spans="1:7">
      <c r="A36" s="8" t="s">
        <v>4</v>
      </c>
      <c r="B36" s="29">
        <v>25613</v>
      </c>
      <c r="C36" s="29">
        <v>195359</v>
      </c>
      <c r="D36" s="24">
        <v>6129.8583189737701</v>
      </c>
      <c r="E36" s="22">
        <v>46359.515899383005</v>
      </c>
      <c r="F36" s="43"/>
      <c r="G36" s="43"/>
    </row>
    <row r="37" spans="1:7">
      <c r="A37" s="8" t="s">
        <v>5</v>
      </c>
      <c r="B37" s="29">
        <v>1106355</v>
      </c>
      <c r="C37" s="29">
        <v>1663184</v>
      </c>
      <c r="D37" s="24">
        <v>264779.58070074668</v>
      </c>
      <c r="E37" s="22">
        <v>394680.5885144755</v>
      </c>
      <c r="F37" s="43"/>
      <c r="G37" s="43"/>
    </row>
    <row r="38" spans="1:7">
      <c r="A38" s="8" t="s">
        <v>6</v>
      </c>
      <c r="B38" s="29">
        <v>1089212</v>
      </c>
      <c r="C38" s="29">
        <v>1646837</v>
      </c>
      <c r="D38" s="24">
        <v>260676.81409151829</v>
      </c>
      <c r="E38" s="22">
        <v>390801.37636449927</v>
      </c>
      <c r="F38" s="43"/>
      <c r="G38" s="43"/>
    </row>
    <row r="39" spans="1:7">
      <c r="A39" s="8" t="s">
        <v>9</v>
      </c>
      <c r="B39" s="34">
        <v>-18270</v>
      </c>
      <c r="C39" s="34">
        <v>36852</v>
      </c>
      <c r="D39" s="53">
        <v>-4373.4870763928775</v>
      </c>
      <c r="E39" s="36">
        <v>8745.1352634076884</v>
      </c>
      <c r="F39" s="43"/>
      <c r="G39" s="43"/>
    </row>
    <row r="40" spans="1:7">
      <c r="A40" s="8" t="s">
        <v>10</v>
      </c>
      <c r="B40" s="29">
        <v>1070942</v>
      </c>
      <c r="C40" s="29">
        <v>1683689</v>
      </c>
      <c r="D40" s="24">
        <v>256304.32701512543</v>
      </c>
      <c r="E40" s="22">
        <v>399545.51162790693</v>
      </c>
      <c r="F40" s="43"/>
      <c r="G40" s="43"/>
    </row>
    <row r="41" spans="1:7" ht="25.5">
      <c r="A41" s="8" t="s">
        <v>29</v>
      </c>
      <c r="B41" s="30">
        <v>0.62150145595268735</v>
      </c>
      <c r="C41" s="30">
        <v>0.93968079053183018</v>
      </c>
      <c r="D41" s="25">
        <v>0.14874149338327766</v>
      </c>
      <c r="E41" s="55">
        <v>0.22299022081913386</v>
      </c>
      <c r="F41" s="39"/>
      <c r="G41" s="39"/>
    </row>
    <row r="42" spans="1: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21699</v>
      </c>
      <c r="C43" s="34">
        <v>584452</v>
      </c>
      <c r="D43" s="53">
        <v>5193.1361286616884</v>
      </c>
      <c r="E43" s="36">
        <v>138692.92833412433</v>
      </c>
      <c r="F43" s="43"/>
      <c r="G43" s="43"/>
    </row>
    <row r="44" spans="1:7">
      <c r="A44" s="8" t="s">
        <v>14</v>
      </c>
      <c r="B44" s="34">
        <v>-342667</v>
      </c>
      <c r="C44" s="34">
        <v>-328451</v>
      </c>
      <c r="D44" s="53">
        <v>-82009.142255408777</v>
      </c>
      <c r="E44" s="36">
        <v>-77942.809682012332</v>
      </c>
      <c r="F44" s="43"/>
      <c r="G44" s="43"/>
    </row>
    <row r="45" spans="1:7">
      <c r="A45" s="8" t="s">
        <v>15</v>
      </c>
      <c r="B45" s="34">
        <v>499605</v>
      </c>
      <c r="C45" s="34">
        <v>-18976</v>
      </c>
      <c r="D45" s="53">
        <v>119568.49511774842</v>
      </c>
      <c r="E45" s="36">
        <v>-4503.0849549121967</v>
      </c>
      <c r="F45" s="43"/>
      <c r="G45" s="43"/>
    </row>
    <row r="46" spans="1:7" ht="26.25" thickBot="1">
      <c r="A46" s="9" t="s">
        <v>27</v>
      </c>
      <c r="B46" s="35">
        <v>178637</v>
      </c>
      <c r="C46" s="35">
        <v>237025</v>
      </c>
      <c r="D46" s="53">
        <v>42752.488991001344</v>
      </c>
      <c r="E46" s="36">
        <v>56247.033697199804</v>
      </c>
      <c r="F46" s="43"/>
      <c r="G46" s="43"/>
    </row>
    <row r="47" spans="1:7" ht="18" customHeight="1" thickBot="1">
      <c r="A47" s="4"/>
      <c r="B47" s="58" t="s">
        <v>123</v>
      </c>
      <c r="C47" s="49" t="s">
        <v>111</v>
      </c>
      <c r="D47" s="58" t="s">
        <v>123</v>
      </c>
      <c r="E47" s="49" t="s">
        <v>111</v>
      </c>
      <c r="F47" s="43"/>
      <c r="G47" s="43"/>
    </row>
    <row r="48" spans="1:7">
      <c r="A48" s="7" t="s">
        <v>17</v>
      </c>
      <c r="B48" s="26">
        <v>27262417</v>
      </c>
      <c r="C48" s="26">
        <v>25968345</v>
      </c>
      <c r="D48" s="26">
        <v>6552048.1145905936</v>
      </c>
      <c r="E48" s="23">
        <v>6261657.2627314823</v>
      </c>
      <c r="F48" s="43"/>
      <c r="G48" s="43"/>
    </row>
    <row r="49" spans="1:7">
      <c r="A49" s="8" t="s">
        <v>18</v>
      </c>
      <c r="B49" s="29">
        <v>1411532</v>
      </c>
      <c r="C49" s="29">
        <v>1993786</v>
      </c>
      <c r="D49" s="27">
        <v>339237.18426302006</v>
      </c>
      <c r="E49" s="22">
        <v>480754.72608024697</v>
      </c>
      <c r="F49" s="43"/>
      <c r="G49" s="43"/>
    </row>
    <row r="50" spans="1:7">
      <c r="A50" s="8" t="s">
        <v>19</v>
      </c>
      <c r="B50" s="29">
        <v>28673949</v>
      </c>
      <c r="C50" s="29">
        <v>27962131</v>
      </c>
      <c r="D50" s="27">
        <v>6891285.2988536134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2105973.9479439547</v>
      </c>
      <c r="E51" s="22">
        <v>2112930.893132716</v>
      </c>
      <c r="F51" s="43"/>
      <c r="G51" s="43"/>
    </row>
    <row r="52" spans="1:7">
      <c r="A52" s="8" t="s">
        <v>22</v>
      </c>
      <c r="B52" s="29">
        <v>20181120</v>
      </c>
      <c r="C52" s="29">
        <v>19443162</v>
      </c>
      <c r="D52" s="27">
        <v>4850181.4511283617</v>
      </c>
      <c r="E52" s="22">
        <v>4688262.4421296297</v>
      </c>
      <c r="F52" s="43"/>
      <c r="G52" s="43"/>
    </row>
    <row r="53" spans="1:7">
      <c r="A53" s="8" t="s">
        <v>39</v>
      </c>
      <c r="B53" s="29">
        <v>6100310</v>
      </c>
      <c r="C53" s="29">
        <v>5576565</v>
      </c>
      <c r="D53" s="27">
        <v>1466104.4872263214</v>
      </c>
      <c r="E53" s="22">
        <v>1344657.8414351852</v>
      </c>
      <c r="F53" s="43"/>
      <c r="G53" s="43"/>
    </row>
    <row r="54" spans="1:7">
      <c r="A54" s="8" t="s">
        <v>24</v>
      </c>
      <c r="B54" s="29">
        <v>2392519</v>
      </c>
      <c r="C54" s="29">
        <v>2942404</v>
      </c>
      <c r="D54" s="27">
        <v>575000.36049893056</v>
      </c>
      <c r="E54" s="22">
        <v>709491.7052469136</v>
      </c>
      <c r="F54" s="43"/>
      <c r="G54" s="43"/>
    </row>
    <row r="55" spans="1:7" ht="13.5" thickBot="1">
      <c r="A55" s="10" t="s">
        <v>25</v>
      </c>
      <c r="B55" s="31">
        <v>8492829</v>
      </c>
      <c r="C55" s="31">
        <v>8518969</v>
      </c>
      <c r="D55" s="28">
        <v>2041103.8477252519</v>
      </c>
      <c r="E55" s="57">
        <v>2054149.5466820989</v>
      </c>
      <c r="F55" s="43"/>
      <c r="G55" s="43"/>
    </row>
    <row r="57" spans="1:7" ht="14.25">
      <c r="F57"/>
    </row>
    <row r="58" spans="1:7" ht="14.25">
      <c r="A58" s="1" t="s">
        <v>124</v>
      </c>
      <c r="F58"/>
    </row>
    <row r="59" spans="1:7" ht="25.5" customHeight="1">
      <c r="A59" s="191" t="s">
        <v>125</v>
      </c>
      <c r="B59" s="204"/>
      <c r="C59" s="204"/>
      <c r="D59" s="204"/>
      <c r="E59" s="204"/>
      <c r="F59"/>
    </row>
    <row r="60" spans="1:7" ht="39" customHeight="1">
      <c r="A60" s="191" t="s">
        <v>126</v>
      </c>
      <c r="B60" s="191"/>
      <c r="C60" s="191"/>
      <c r="D60" s="191"/>
      <c r="E60" s="191"/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  <row r="65" spans="6:6" ht="14.25">
      <c r="F65"/>
    </row>
  </sheetData>
  <customSheetViews>
    <customSheetView guid="{CD05A7CF-C49A-4C37-B7FB-6A65872FB4F2}" showPageBreaks="1" printArea="1" topLeftCell="A34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34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M56" sqref="M56"/>
    </sheetView>
  </sheetViews>
  <sheetFormatPr defaultColWidth="9" defaultRowHeight="12.75"/>
  <cols>
    <col min="1" max="1" width="45" style="1" customWidth="1"/>
    <col min="2" max="5" width="15.625" style="1" customWidth="1"/>
    <col min="6" max="7" width="9" style="1"/>
    <col min="8" max="8" width="10" style="1" bestFit="1" customWidth="1"/>
    <col min="9" max="16384" width="9" style="1"/>
  </cols>
  <sheetData>
    <row r="1" spans="1:11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1" s="2" customFormat="1" ht="40.5" thickBot="1">
      <c r="A2" s="193"/>
      <c r="B2" s="5" t="s">
        <v>127</v>
      </c>
      <c r="C2" s="5" t="s">
        <v>128</v>
      </c>
      <c r="D2" s="5" t="s">
        <v>127</v>
      </c>
      <c r="E2" s="5" t="s">
        <v>128</v>
      </c>
    </row>
    <row r="3" spans="1:11" s="2" customFormat="1" ht="27" customHeight="1" thickBot="1">
      <c r="A3" s="198" t="s">
        <v>35</v>
      </c>
      <c r="B3" s="199"/>
      <c r="C3" s="199"/>
      <c r="D3" s="199"/>
      <c r="E3" s="200"/>
    </row>
    <row r="4" spans="1:11">
      <c r="A4" s="7" t="s">
        <v>3</v>
      </c>
      <c r="B4" s="26">
        <v>13603101</v>
      </c>
      <c r="C4" s="26">
        <v>14213704</v>
      </c>
      <c r="D4" s="24">
        <v>3254096.8351553716</v>
      </c>
      <c r="E4" s="22">
        <v>3365703.8668276863</v>
      </c>
      <c r="F4" s="42"/>
      <c r="G4" s="42"/>
      <c r="H4" s="19"/>
      <c r="K4" s="21"/>
    </row>
    <row r="5" spans="1:11">
      <c r="A5" s="8" t="s">
        <v>4</v>
      </c>
      <c r="B5" s="29">
        <v>1546941</v>
      </c>
      <c r="C5" s="29">
        <v>1713376</v>
      </c>
      <c r="D5" s="24">
        <v>370055.01997464296</v>
      </c>
      <c r="E5" s="22">
        <v>405715.23288579483</v>
      </c>
      <c r="F5" s="42"/>
      <c r="G5" s="42"/>
      <c r="H5" s="19"/>
      <c r="K5" s="21"/>
    </row>
    <row r="6" spans="1:11">
      <c r="A6" s="8" t="s">
        <v>5</v>
      </c>
      <c r="B6" s="29">
        <v>1312496</v>
      </c>
      <c r="C6" s="29">
        <v>1545387</v>
      </c>
      <c r="D6" s="24">
        <v>313971.72451737913</v>
      </c>
      <c r="E6" s="22">
        <v>365936.63422604249</v>
      </c>
      <c r="F6" s="43"/>
      <c r="G6" s="43"/>
      <c r="H6" s="19"/>
      <c r="K6" s="21"/>
    </row>
    <row r="7" spans="1:11">
      <c r="A7" s="8" t="s">
        <v>6</v>
      </c>
      <c r="B7" s="29">
        <v>1053058</v>
      </c>
      <c r="C7" s="29">
        <v>1264187</v>
      </c>
      <c r="D7" s="24">
        <v>251909.67155467311</v>
      </c>
      <c r="E7" s="22">
        <v>299350.47713764774</v>
      </c>
      <c r="F7" s="43"/>
      <c r="G7" s="43"/>
      <c r="H7" s="19"/>
      <c r="K7" s="21"/>
    </row>
    <row r="8" spans="1:11" ht="25.5">
      <c r="A8" s="8" t="s">
        <v>7</v>
      </c>
      <c r="B8" s="29">
        <v>1048701</v>
      </c>
      <c r="C8" s="29">
        <v>1216294</v>
      </c>
      <c r="D8" s="24">
        <v>250868.40186111044</v>
      </c>
      <c r="E8" s="22">
        <v>288008.75586654356</v>
      </c>
      <c r="F8" s="43"/>
      <c r="G8" s="43"/>
      <c r="H8" s="19"/>
      <c r="K8" s="21"/>
    </row>
    <row r="9" spans="1:11">
      <c r="A9" s="8" t="s">
        <v>8</v>
      </c>
      <c r="B9" s="29">
        <v>4357</v>
      </c>
      <c r="C9" s="29">
        <v>47893</v>
      </c>
      <c r="D9" s="24">
        <v>1042.269693562663</v>
      </c>
      <c r="E9" s="22">
        <v>11340.721271104167</v>
      </c>
      <c r="F9" s="43"/>
      <c r="G9" s="43"/>
      <c r="H9" s="19"/>
      <c r="K9" s="21"/>
    </row>
    <row r="10" spans="1:11">
      <c r="A10" s="8" t="s">
        <v>9</v>
      </c>
      <c r="B10" s="33">
        <v>-17390</v>
      </c>
      <c r="C10" s="33">
        <v>46994</v>
      </c>
      <c r="D10" s="85">
        <v>-4159.9885175705094</v>
      </c>
      <c r="E10" s="86">
        <v>11127.84447443821</v>
      </c>
      <c r="F10" s="43"/>
      <c r="G10" s="43"/>
      <c r="H10" s="19"/>
      <c r="K10" s="21"/>
    </row>
    <row r="11" spans="1:11">
      <c r="A11" s="8" t="s">
        <v>10</v>
      </c>
      <c r="B11" s="29">
        <v>1035668</v>
      </c>
      <c r="C11" s="29">
        <v>1311181</v>
      </c>
      <c r="D11" s="24">
        <v>247749.6830371026</v>
      </c>
      <c r="E11" s="22">
        <v>310478.32161208591</v>
      </c>
      <c r="F11" s="43"/>
      <c r="G11" s="43"/>
      <c r="H11" s="19"/>
      <c r="K11" s="21"/>
    </row>
    <row r="12" spans="1:11" ht="25.5">
      <c r="A12" s="8" t="s">
        <v>11</v>
      </c>
      <c r="B12" s="29">
        <v>1031283</v>
      </c>
      <c r="C12" s="29">
        <v>1260990</v>
      </c>
      <c r="D12" s="24">
        <v>246700.71525967037</v>
      </c>
      <c r="E12" s="22">
        <v>298593.4503090147</v>
      </c>
      <c r="F12" s="43"/>
      <c r="G12" s="43"/>
      <c r="H12" s="19"/>
      <c r="K12" s="21"/>
    </row>
    <row r="13" spans="1:11" ht="25.5">
      <c r="A13" s="8" t="s">
        <v>12</v>
      </c>
      <c r="B13" s="29">
        <v>4385</v>
      </c>
      <c r="C13" s="29">
        <v>50191</v>
      </c>
      <c r="D13" s="24">
        <v>1048.9677774322417</v>
      </c>
      <c r="E13" s="22">
        <v>11884.871303071204</v>
      </c>
      <c r="F13" s="43"/>
      <c r="G13" s="43"/>
      <c r="H13" s="19"/>
      <c r="K13" s="21"/>
    </row>
    <row r="14" spans="1:11" ht="25.5">
      <c r="A14" s="8" t="s">
        <v>29</v>
      </c>
      <c r="B14" s="30">
        <v>0.59838598763054318</v>
      </c>
      <c r="C14" s="30">
        <v>0.69204497411158272</v>
      </c>
      <c r="D14" s="25">
        <v>0.14314426898321728</v>
      </c>
      <c r="E14" s="55">
        <v>0.16387132062029855</v>
      </c>
      <c r="F14" s="39"/>
      <c r="G14" s="39"/>
      <c r="H14" s="19"/>
      <c r="K14" s="21"/>
    </row>
    <row r="15" spans="1:11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  <c r="H15" s="19"/>
      <c r="K15" s="21"/>
    </row>
    <row r="16" spans="1:11">
      <c r="A16" s="8" t="s">
        <v>13</v>
      </c>
      <c r="B16" s="34">
        <v>1940801</v>
      </c>
      <c r="C16" s="34">
        <v>3362223</v>
      </c>
      <c r="D16" s="53">
        <v>464273.13829151017</v>
      </c>
      <c r="E16" s="36">
        <v>796151.45819421764</v>
      </c>
      <c r="F16" s="43"/>
      <c r="G16" s="43"/>
      <c r="H16" s="19"/>
      <c r="K16" s="21"/>
    </row>
    <row r="17" spans="1:11">
      <c r="A17" s="8" t="s">
        <v>14</v>
      </c>
      <c r="B17" s="34">
        <v>-2440852</v>
      </c>
      <c r="C17" s="34">
        <v>-2897620</v>
      </c>
      <c r="D17" s="53">
        <v>-583893.97890103585</v>
      </c>
      <c r="E17" s="36">
        <v>-686135.77703582682</v>
      </c>
      <c r="F17" s="43"/>
      <c r="G17" s="43"/>
      <c r="H17" s="19"/>
      <c r="K17" s="21"/>
    </row>
    <row r="18" spans="1:11">
      <c r="A18" s="8" t="s">
        <v>15</v>
      </c>
      <c r="B18" s="34">
        <v>247784</v>
      </c>
      <c r="C18" s="34">
        <v>-37496</v>
      </c>
      <c r="D18" s="53">
        <v>59274.214769274935</v>
      </c>
      <c r="E18" s="36">
        <v>-8878.7857261253594</v>
      </c>
      <c r="F18" s="43"/>
      <c r="G18" s="43"/>
      <c r="H18" s="19"/>
      <c r="K18" s="21"/>
    </row>
    <row r="19" spans="1:11" ht="26.25" thickBot="1">
      <c r="A19" s="9" t="s">
        <v>27</v>
      </c>
      <c r="B19" s="35">
        <v>-252267</v>
      </c>
      <c r="C19" s="35">
        <v>427107</v>
      </c>
      <c r="D19" s="53">
        <v>-60346.625840250701</v>
      </c>
      <c r="E19" s="36">
        <v>101135.8954322654</v>
      </c>
      <c r="F19" s="43"/>
      <c r="G19" s="43"/>
      <c r="H19" s="19"/>
      <c r="K19" s="21"/>
    </row>
    <row r="20" spans="1:11" s="2" customFormat="1" ht="18" customHeight="1" thickBot="1">
      <c r="A20" s="3"/>
      <c r="B20" s="58" t="s">
        <v>129</v>
      </c>
      <c r="C20" s="49" t="s">
        <v>111</v>
      </c>
      <c r="D20" s="58" t="s">
        <v>129</v>
      </c>
      <c r="E20" s="49" t="s">
        <v>111</v>
      </c>
      <c r="F20" s="44"/>
      <c r="G20" s="44"/>
    </row>
    <row r="21" spans="1:11">
      <c r="A21" s="7" t="s">
        <v>17</v>
      </c>
      <c r="B21" s="26">
        <v>28281793</v>
      </c>
      <c r="C21" s="26">
        <v>27567008</v>
      </c>
      <c r="D21" s="24">
        <v>6773270.9855107162</v>
      </c>
      <c r="E21" s="22">
        <v>6647137.3456790131</v>
      </c>
      <c r="F21" s="43"/>
      <c r="G21" s="43"/>
    </row>
    <row r="22" spans="1:11">
      <c r="A22" s="8" t="s">
        <v>18</v>
      </c>
      <c r="B22" s="29">
        <v>3841613</v>
      </c>
      <c r="C22" s="29">
        <v>4755521</v>
      </c>
      <c r="D22" s="24">
        <v>920036.64231828519</v>
      </c>
      <c r="E22" s="22">
        <v>1146683.3398919753</v>
      </c>
      <c r="F22" s="43"/>
      <c r="G22" s="43"/>
    </row>
    <row r="23" spans="1:11" ht="25.5">
      <c r="A23" s="8" t="s">
        <v>20</v>
      </c>
      <c r="B23" s="29">
        <v>13683</v>
      </c>
      <c r="C23" s="29">
        <v>33041</v>
      </c>
      <c r="D23" s="24">
        <v>3276.9728176266312</v>
      </c>
      <c r="E23" s="22">
        <v>7967.0621141975316</v>
      </c>
      <c r="F23" s="43"/>
      <c r="G23" s="43"/>
    </row>
    <row r="24" spans="1:11">
      <c r="A24" s="8" t="s">
        <v>19</v>
      </c>
      <c r="B24" s="29">
        <v>32137089</v>
      </c>
      <c r="C24" s="29">
        <v>32355570</v>
      </c>
      <c r="D24" s="24">
        <v>7696584.6006466281</v>
      </c>
      <c r="E24" s="22">
        <v>7801786.7476851856</v>
      </c>
      <c r="F24" s="43"/>
      <c r="G24" s="43"/>
    </row>
    <row r="25" spans="1:11">
      <c r="A25" s="8" t="s">
        <v>28</v>
      </c>
      <c r="B25" s="29">
        <v>8762747</v>
      </c>
      <c r="C25" s="29">
        <v>8762747</v>
      </c>
      <c r="D25" s="24">
        <v>2098610.2263202011</v>
      </c>
      <c r="E25" s="22">
        <v>2112930.893132716</v>
      </c>
      <c r="F25" s="43"/>
      <c r="G25" s="43"/>
    </row>
    <row r="26" spans="1:11" ht="25.5">
      <c r="A26" s="8" t="s">
        <v>21</v>
      </c>
      <c r="B26" s="29">
        <v>18106785</v>
      </c>
      <c r="C26" s="29">
        <v>17327165</v>
      </c>
      <c r="D26" s="24">
        <v>4336436.1574661713</v>
      </c>
      <c r="E26" s="22">
        <v>4178039.4000771609</v>
      </c>
      <c r="F26" s="43"/>
      <c r="G26" s="43"/>
    </row>
    <row r="27" spans="1:11">
      <c r="A27" s="8" t="s">
        <v>26</v>
      </c>
      <c r="B27" s="29">
        <v>30306</v>
      </c>
      <c r="C27" s="29">
        <v>466334</v>
      </c>
      <c r="D27" s="24">
        <v>7258.0529277930782</v>
      </c>
      <c r="E27" s="22">
        <v>112445.50540123458</v>
      </c>
      <c r="F27" s="43"/>
      <c r="G27" s="43"/>
    </row>
    <row r="28" spans="1:11">
      <c r="A28" s="8" t="s">
        <v>22</v>
      </c>
      <c r="B28" s="29">
        <v>18137091</v>
      </c>
      <c r="C28" s="29">
        <v>17793499</v>
      </c>
      <c r="D28" s="24">
        <v>4343694.2103939643</v>
      </c>
      <c r="E28" s="22">
        <v>4290484.9054783955</v>
      </c>
      <c r="F28" s="43"/>
      <c r="G28" s="43"/>
    </row>
    <row r="29" spans="1:11">
      <c r="A29" s="8" t="s">
        <v>39</v>
      </c>
      <c r="B29" s="29">
        <v>10140596</v>
      </c>
      <c r="C29" s="29">
        <v>9304341</v>
      </c>
      <c r="D29" s="24">
        <v>2428594.4198299604</v>
      </c>
      <c r="E29" s="22">
        <v>2243523.5821759258</v>
      </c>
      <c r="F29" s="43"/>
      <c r="G29" s="43"/>
    </row>
    <row r="30" spans="1:11">
      <c r="A30" s="8" t="s">
        <v>24</v>
      </c>
      <c r="B30" s="29">
        <v>3859402</v>
      </c>
      <c r="C30" s="29">
        <v>5257730</v>
      </c>
      <c r="D30" s="24">
        <v>924296.97042270377</v>
      </c>
      <c r="E30" s="22">
        <v>1267778.2600308643</v>
      </c>
      <c r="F30" s="43"/>
      <c r="G30" s="43"/>
    </row>
    <row r="31" spans="1:11" ht="13.5" thickBot="1">
      <c r="A31" s="9" t="s">
        <v>25</v>
      </c>
      <c r="B31" s="31">
        <v>13999998</v>
      </c>
      <c r="C31" s="31">
        <v>14562071</v>
      </c>
      <c r="D31" s="24">
        <v>3352891.3902526642</v>
      </c>
      <c r="E31" s="22">
        <v>3511301.8422067901</v>
      </c>
      <c r="F31" s="43"/>
      <c r="G31" s="43"/>
    </row>
    <row r="32" spans="1:11" ht="30" customHeight="1" thickBot="1">
      <c r="A32" s="201" t="s">
        <v>36</v>
      </c>
      <c r="B32" s="202"/>
      <c r="C32" s="202"/>
      <c r="D32" s="202"/>
      <c r="E32" s="203"/>
      <c r="F32" s="43"/>
      <c r="G32" s="43"/>
    </row>
    <row r="33" spans="1:11" ht="17.25" customHeight="1" thickBot="1">
      <c r="A33" s="205"/>
      <c r="B33" s="194" t="s">
        <v>0</v>
      </c>
      <c r="C33" s="195"/>
      <c r="D33" s="196" t="s">
        <v>1</v>
      </c>
      <c r="E33" s="197"/>
      <c r="F33" s="43"/>
      <c r="G33" s="43"/>
    </row>
    <row r="34" spans="1:11" ht="31.5" thickBot="1">
      <c r="A34" s="206"/>
      <c r="B34" s="5" t="s">
        <v>127</v>
      </c>
      <c r="C34" s="5" t="s">
        <v>130</v>
      </c>
      <c r="D34" s="5" t="s">
        <v>127</v>
      </c>
      <c r="E34" s="5" t="s">
        <v>130</v>
      </c>
      <c r="F34" s="43"/>
      <c r="G34" s="43"/>
    </row>
    <row r="35" spans="1:11">
      <c r="A35" s="7" t="s">
        <v>3</v>
      </c>
      <c r="B35" s="26">
        <v>6272805</v>
      </c>
      <c r="C35" s="26">
        <v>8058391</v>
      </c>
      <c r="D35" s="24">
        <v>1500563.3566968879</v>
      </c>
      <c r="E35" s="24">
        <v>1908169.591058701</v>
      </c>
      <c r="F35" s="43"/>
      <c r="G35" s="43"/>
      <c r="H35" s="21"/>
      <c r="K35" s="21"/>
    </row>
    <row r="36" spans="1:11">
      <c r="A36" s="8" t="s">
        <v>4</v>
      </c>
      <c r="B36" s="29">
        <v>15360</v>
      </c>
      <c r="C36" s="29">
        <v>210996</v>
      </c>
      <c r="D36" s="24">
        <v>3674.3774370260508</v>
      </c>
      <c r="E36" s="24">
        <v>49962.349932514036</v>
      </c>
      <c r="F36" s="43"/>
      <c r="G36" s="43"/>
      <c r="H36" s="21"/>
      <c r="K36" s="21"/>
    </row>
    <row r="37" spans="1:11">
      <c r="A37" s="8" t="s">
        <v>5</v>
      </c>
      <c r="B37" s="29">
        <v>1113986</v>
      </c>
      <c r="C37" s="29">
        <v>1657179</v>
      </c>
      <c r="D37" s="24">
        <v>266484.70205487643</v>
      </c>
      <c r="E37" s="24">
        <v>392408.18356183852</v>
      </c>
      <c r="F37" s="43"/>
      <c r="G37" s="43"/>
      <c r="H37" s="21"/>
      <c r="K37" s="21"/>
    </row>
    <row r="38" spans="1:11">
      <c r="A38" s="8" t="s">
        <v>6</v>
      </c>
      <c r="B38" s="29">
        <v>1102690</v>
      </c>
      <c r="C38" s="29">
        <v>1628215</v>
      </c>
      <c r="D38" s="24">
        <v>263781.50364806352</v>
      </c>
      <c r="E38" s="24">
        <v>385549.71466458292</v>
      </c>
      <c r="F38" s="43"/>
      <c r="G38" s="43"/>
      <c r="H38" s="21"/>
      <c r="K38" s="21"/>
    </row>
    <row r="39" spans="1:11">
      <c r="A39" s="8" t="s">
        <v>9</v>
      </c>
      <c r="B39" s="34">
        <v>-31224</v>
      </c>
      <c r="C39" s="34">
        <v>43881</v>
      </c>
      <c r="D39" s="53">
        <v>-7469.3203837045194</v>
      </c>
      <c r="E39" s="53">
        <v>10390.708247495917</v>
      </c>
      <c r="F39" s="43"/>
      <c r="G39" s="43"/>
      <c r="H39" s="21"/>
      <c r="K39" s="21"/>
    </row>
    <row r="40" spans="1:11">
      <c r="A40" s="8" t="s">
        <v>10</v>
      </c>
      <c r="B40" s="29">
        <v>1071466</v>
      </c>
      <c r="C40" s="29">
        <v>1672096</v>
      </c>
      <c r="D40" s="24">
        <v>256313.18326435902</v>
      </c>
      <c r="E40" s="24">
        <v>395941.42291207885</v>
      </c>
      <c r="F40" s="43"/>
      <c r="G40" s="43"/>
      <c r="H40" s="21"/>
      <c r="K40" s="21"/>
    </row>
    <row r="41" spans="1:11" ht="25.5">
      <c r="A41" s="8" t="s">
        <v>29</v>
      </c>
      <c r="B41" s="30">
        <v>0.62919196672867073</v>
      </c>
      <c r="C41" s="30">
        <v>0.92905512710473714</v>
      </c>
      <c r="D41" s="25">
        <v>0.15051359154335114</v>
      </c>
      <c r="E41" s="25">
        <v>0.21999363668981015</v>
      </c>
      <c r="F41" s="39"/>
      <c r="G41" s="39"/>
      <c r="H41" s="21"/>
      <c r="K41" s="21"/>
    </row>
    <row r="42" spans="1:11" ht="25.5">
      <c r="A42" s="8" t="s">
        <v>30</v>
      </c>
      <c r="B42" s="29">
        <v>1752549394</v>
      </c>
      <c r="C42" s="29">
        <v>1752549394</v>
      </c>
      <c r="D42" s="24">
        <v>1752549394</v>
      </c>
      <c r="E42" s="24">
        <v>1752549394</v>
      </c>
      <c r="F42" s="43"/>
      <c r="G42" s="43"/>
      <c r="H42" s="21"/>
      <c r="K42" s="21"/>
    </row>
    <row r="43" spans="1:11">
      <c r="A43" s="8" t="s">
        <v>13</v>
      </c>
      <c r="B43" s="34">
        <v>52806</v>
      </c>
      <c r="C43" s="34">
        <v>598674</v>
      </c>
      <c r="D43" s="53">
        <v>12632.107743463388</v>
      </c>
      <c r="E43" s="53">
        <v>141761.73900689068</v>
      </c>
      <c r="F43" s="43"/>
      <c r="G43" s="43"/>
      <c r="H43" s="21"/>
      <c r="K43" s="21"/>
    </row>
    <row r="44" spans="1:11">
      <c r="A44" s="8" t="s">
        <v>14</v>
      </c>
      <c r="B44" s="34">
        <v>-395702</v>
      </c>
      <c r="C44" s="34">
        <v>-531867</v>
      </c>
      <c r="D44" s="53">
        <v>-94658.756548573074</v>
      </c>
      <c r="E44" s="53">
        <v>-125942.31725509698</v>
      </c>
      <c r="F44" s="43"/>
      <c r="G44" s="43"/>
      <c r="H44" s="21"/>
      <c r="K44" s="21"/>
    </row>
    <row r="45" spans="1:11">
      <c r="A45" s="8" t="s">
        <v>15</v>
      </c>
      <c r="B45" s="34">
        <v>338491</v>
      </c>
      <c r="C45" s="34">
        <v>-71002</v>
      </c>
      <c r="D45" s="53">
        <v>80972.896682056307</v>
      </c>
      <c r="E45" s="53">
        <v>-16812.767871942415</v>
      </c>
      <c r="F45" s="43"/>
      <c r="G45" s="43"/>
      <c r="H45" s="21"/>
      <c r="K45" s="21"/>
    </row>
    <row r="46" spans="1:11" ht="26.25" thickBot="1">
      <c r="A46" s="9" t="s">
        <v>27</v>
      </c>
      <c r="B46" s="35">
        <v>-4405</v>
      </c>
      <c r="C46" s="35">
        <v>-4195</v>
      </c>
      <c r="D46" s="53">
        <v>-1053.7521230533694</v>
      </c>
      <c r="E46" s="53">
        <v>-993.34612014870606</v>
      </c>
      <c r="F46" s="43"/>
      <c r="G46" s="43"/>
      <c r="H46" s="21"/>
      <c r="K46" s="21"/>
    </row>
    <row r="47" spans="1:11" ht="18" customHeight="1" thickBot="1">
      <c r="A47" s="4"/>
      <c r="B47" s="58" t="s">
        <v>129</v>
      </c>
      <c r="C47" s="49" t="s">
        <v>111</v>
      </c>
      <c r="D47" s="58" t="s">
        <v>129</v>
      </c>
      <c r="E47" s="49" t="s">
        <v>111</v>
      </c>
      <c r="F47" s="43"/>
      <c r="G47" s="43"/>
    </row>
    <row r="48" spans="1:11">
      <c r="A48" s="7" t="s">
        <v>17</v>
      </c>
      <c r="B48" s="26">
        <v>27628982</v>
      </c>
      <c r="C48" s="26">
        <v>25968345</v>
      </c>
      <c r="D48" s="26">
        <v>6616927.7930786721</v>
      </c>
      <c r="E48" s="23">
        <v>6261657.2627314823</v>
      </c>
      <c r="F48" s="43"/>
      <c r="G48" s="43"/>
    </row>
    <row r="49" spans="1:7">
      <c r="A49" s="8" t="s">
        <v>18</v>
      </c>
      <c r="B49" s="29">
        <v>1286755</v>
      </c>
      <c r="C49" s="29">
        <v>1993786</v>
      </c>
      <c r="D49" s="27">
        <v>308167.88408573822</v>
      </c>
      <c r="E49" s="22">
        <v>480754.72608024697</v>
      </c>
      <c r="F49" s="43"/>
      <c r="G49" s="43"/>
    </row>
    <row r="50" spans="1:7">
      <c r="A50" s="8" t="s">
        <v>19</v>
      </c>
      <c r="B50" s="29">
        <v>28915737</v>
      </c>
      <c r="C50" s="29">
        <v>27962131</v>
      </c>
      <c r="D50" s="27">
        <v>6925095.6771644112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2098610.2263202011</v>
      </c>
      <c r="E51" s="22">
        <v>2112930.893132716</v>
      </c>
      <c r="F51" s="43"/>
      <c r="G51" s="43"/>
    </row>
    <row r="52" spans="1:7">
      <c r="A52" s="8" t="s">
        <v>22</v>
      </c>
      <c r="B52" s="29">
        <v>20181644</v>
      </c>
      <c r="C52" s="29">
        <v>19443162</v>
      </c>
      <c r="D52" s="27">
        <v>4833347.8625314329</v>
      </c>
      <c r="E52" s="22">
        <v>4688262.4421296297</v>
      </c>
      <c r="F52" s="43"/>
      <c r="G52" s="43"/>
    </row>
    <row r="53" spans="1:7">
      <c r="A53" s="8" t="s">
        <v>39</v>
      </c>
      <c r="B53" s="29">
        <v>6309340</v>
      </c>
      <c r="C53" s="29">
        <v>5576565</v>
      </c>
      <c r="D53" s="27">
        <v>1511038.1990180814</v>
      </c>
      <c r="E53" s="22">
        <v>1344657.8414351852</v>
      </c>
      <c r="F53" s="43"/>
      <c r="G53" s="43"/>
    </row>
    <row r="54" spans="1:7">
      <c r="A54" s="8" t="s">
        <v>24</v>
      </c>
      <c r="B54" s="29">
        <v>2424753</v>
      </c>
      <c r="C54" s="29">
        <v>2942404</v>
      </c>
      <c r="D54" s="27">
        <v>580709.61561489641</v>
      </c>
      <c r="E54" s="22">
        <v>709491.7052469136</v>
      </c>
      <c r="F54" s="43"/>
      <c r="G54" s="43"/>
    </row>
    <row r="55" spans="1:7" ht="13.5" thickBot="1">
      <c r="A55" s="10" t="s">
        <v>25</v>
      </c>
      <c r="B55" s="31">
        <v>8734093</v>
      </c>
      <c r="C55" s="31">
        <v>8518969</v>
      </c>
      <c r="D55" s="28">
        <v>2091747.8146329778</v>
      </c>
      <c r="E55" s="57">
        <v>2054149.5466820989</v>
      </c>
      <c r="F55" s="43"/>
      <c r="G55" s="43"/>
    </row>
    <row r="57" spans="1:7" ht="14.25">
      <c r="F57"/>
    </row>
    <row r="58" spans="1:7" ht="14.25">
      <c r="A58" s="1" t="s">
        <v>131</v>
      </c>
      <c r="F58"/>
    </row>
    <row r="59" spans="1:7" ht="25.5" customHeight="1">
      <c r="A59" s="191" t="s">
        <v>132</v>
      </c>
      <c r="B59" s="204"/>
      <c r="C59" s="204"/>
      <c r="D59" s="204"/>
      <c r="E59" s="204"/>
      <c r="F59"/>
    </row>
    <row r="60" spans="1:7" ht="39" customHeight="1">
      <c r="A60" s="191" t="s">
        <v>133</v>
      </c>
      <c r="B60" s="191"/>
      <c r="C60" s="191"/>
      <c r="D60" s="191"/>
      <c r="E60" s="191"/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</sheetData>
  <customSheetViews>
    <customSheetView guid="{CD05A7CF-C49A-4C37-B7FB-6A65872FB4F2}" showPageBreaks="1" printArea="1" topLeftCell="A46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>
      <selection activeCell="H59" sqref="H59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F55" sqref="F55:F63"/>
    </sheetView>
  </sheetViews>
  <sheetFormatPr defaultColWidth="9" defaultRowHeight="12.75"/>
  <cols>
    <col min="1" max="1" width="45" style="1" customWidth="1"/>
    <col min="2" max="5" width="15.625" style="1" customWidth="1"/>
    <col min="6" max="7" width="9.75" style="1" bestFit="1" customWidth="1"/>
    <col min="8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31.5" thickBot="1">
      <c r="A2" s="193"/>
      <c r="B2" s="5" t="s">
        <v>134</v>
      </c>
      <c r="C2" s="5" t="s">
        <v>109</v>
      </c>
      <c r="D2" s="5" t="s">
        <v>134</v>
      </c>
      <c r="E2" s="5" t="s">
        <v>109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18440763</v>
      </c>
      <c r="C4" s="26">
        <v>19131122</v>
      </c>
      <c r="D4" s="24">
        <v>4401872.1504785996</v>
      </c>
      <c r="E4" s="22">
        <v>4543130.3728330564</v>
      </c>
      <c r="F4" s="42"/>
      <c r="G4" s="42"/>
      <c r="H4" s="14"/>
    </row>
    <row r="5" spans="1:8">
      <c r="A5" s="8" t="s">
        <v>4</v>
      </c>
      <c r="B5" s="29">
        <v>1830113</v>
      </c>
      <c r="C5" s="29">
        <v>1934066</v>
      </c>
      <c r="D5" s="24">
        <v>436854.12837466877</v>
      </c>
      <c r="E5" s="22">
        <v>459289.00498693896</v>
      </c>
      <c r="F5" s="42"/>
      <c r="G5" s="42"/>
      <c r="H5" s="14"/>
    </row>
    <row r="6" spans="1:8">
      <c r="A6" s="8" t="s">
        <v>37</v>
      </c>
      <c r="B6" s="29">
        <v>1498215</v>
      </c>
      <c r="C6" s="29">
        <v>1683621</v>
      </c>
      <c r="D6" s="24">
        <v>357628.95949203923</v>
      </c>
      <c r="E6" s="22">
        <v>399815.00831156492</v>
      </c>
      <c r="F6" s="43"/>
      <c r="G6" s="43"/>
    </row>
    <row r="7" spans="1:8">
      <c r="A7" s="8" t="s">
        <v>6</v>
      </c>
      <c r="B7" s="29">
        <v>1185560</v>
      </c>
      <c r="C7" s="29">
        <v>1346485</v>
      </c>
      <c r="D7" s="24">
        <v>282997.15942997637</v>
      </c>
      <c r="E7" s="22">
        <v>319755.21515079553</v>
      </c>
      <c r="F7" s="43"/>
      <c r="G7" s="43"/>
    </row>
    <row r="8" spans="1:8" ht="25.5">
      <c r="A8" s="8" t="s">
        <v>7</v>
      </c>
      <c r="B8" s="29">
        <v>1180893</v>
      </c>
      <c r="C8" s="29">
        <v>1308318</v>
      </c>
      <c r="D8" s="24">
        <v>281883.13083331345</v>
      </c>
      <c r="E8" s="22">
        <v>310690.57231061504</v>
      </c>
      <c r="F8" s="43"/>
      <c r="G8" s="43"/>
    </row>
    <row r="9" spans="1:8">
      <c r="A9" s="8" t="s">
        <v>8</v>
      </c>
      <c r="B9" s="29">
        <v>4667</v>
      </c>
      <c r="C9" s="29">
        <v>38167</v>
      </c>
      <c r="D9" s="24">
        <v>1114.0285966629269</v>
      </c>
      <c r="E9" s="22">
        <v>9063.6428401804787</v>
      </c>
      <c r="F9" s="43"/>
      <c r="G9" s="43"/>
    </row>
    <row r="10" spans="1:8">
      <c r="A10" s="8" t="s">
        <v>9</v>
      </c>
      <c r="B10" s="33">
        <v>-290384</v>
      </c>
      <c r="C10" s="33">
        <v>43488</v>
      </c>
      <c r="D10" s="85">
        <v>-69315.637457331773</v>
      </c>
      <c r="E10" s="86">
        <v>10327.238185704107</v>
      </c>
      <c r="F10" s="43"/>
      <c r="G10" s="43"/>
    </row>
    <row r="11" spans="1:8">
      <c r="A11" s="8" t="s">
        <v>10</v>
      </c>
      <c r="B11" s="29">
        <v>895176</v>
      </c>
      <c r="C11" s="29">
        <v>1389973</v>
      </c>
      <c r="D11" s="24">
        <v>213680.52197264458</v>
      </c>
      <c r="E11" s="22">
        <v>330082.45333649963</v>
      </c>
      <c r="F11" s="43"/>
      <c r="G11" s="43"/>
    </row>
    <row r="12" spans="1:8" ht="25.5">
      <c r="A12" s="8" t="s">
        <v>11</v>
      </c>
      <c r="B12" s="29">
        <v>890879</v>
      </c>
      <c r="C12" s="29">
        <v>1349123</v>
      </c>
      <c r="D12" s="24">
        <v>212655.81362041389</v>
      </c>
      <c r="E12" s="22">
        <v>320380.66967466159</v>
      </c>
      <c r="F12" s="43"/>
      <c r="G12" s="43"/>
    </row>
    <row r="13" spans="1:8" ht="25.5">
      <c r="A13" s="8" t="s">
        <v>12</v>
      </c>
      <c r="B13" s="29">
        <v>4297</v>
      </c>
      <c r="C13" s="29">
        <v>40850</v>
      </c>
      <c r="D13" s="24">
        <v>1024.708352230683</v>
      </c>
      <c r="E13" s="22">
        <v>9700.7836618380425</v>
      </c>
      <c r="F13" s="43"/>
      <c r="G13" s="43"/>
    </row>
    <row r="14" spans="1:8" ht="25.5">
      <c r="A14" s="8" t="s">
        <v>29</v>
      </c>
      <c r="B14" s="30">
        <v>0.6738143895075861</v>
      </c>
      <c r="C14" s="30">
        <v>0.74652275392587308</v>
      </c>
      <c r="D14" s="25">
        <v>0.16084176103587378</v>
      </c>
      <c r="E14" s="55">
        <v>0.17727921014625339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2617907</v>
      </c>
      <c r="C16" s="34">
        <v>4079082</v>
      </c>
      <c r="D16" s="53">
        <v>624903.20578616951</v>
      </c>
      <c r="E16" s="36">
        <v>968672.99928758002</v>
      </c>
      <c r="F16" s="43"/>
      <c r="G16" s="43"/>
    </row>
    <row r="17" spans="1:7">
      <c r="A17" s="8" t="s">
        <v>14</v>
      </c>
      <c r="B17" s="34">
        <v>-3386733</v>
      </c>
      <c r="C17" s="34">
        <v>-4180488</v>
      </c>
      <c r="D17" s="53">
        <v>-808424.55780201941</v>
      </c>
      <c r="E17" s="36">
        <v>-992754.21515079541</v>
      </c>
      <c r="F17" s="43"/>
      <c r="G17" s="43"/>
    </row>
    <row r="18" spans="1:7">
      <c r="A18" s="8" t="s">
        <v>15</v>
      </c>
      <c r="B18" s="34">
        <v>1635749</v>
      </c>
      <c r="C18" s="34">
        <v>-249100</v>
      </c>
      <c r="D18" s="53">
        <v>390458.78786432097</v>
      </c>
      <c r="E18" s="36">
        <v>-59154.595108050344</v>
      </c>
      <c r="F18" s="43"/>
      <c r="G18" s="43"/>
    </row>
    <row r="19" spans="1:7" ht="26.25" thickBot="1">
      <c r="A19" s="9" t="s">
        <v>135</v>
      </c>
      <c r="B19" s="35">
        <v>866923</v>
      </c>
      <c r="C19" s="35">
        <v>-350506</v>
      </c>
      <c r="D19" s="53">
        <v>206937.4358484711</v>
      </c>
      <c r="E19" s="36">
        <v>-83235.810971265731</v>
      </c>
      <c r="F19" s="43"/>
      <c r="G19" s="43"/>
    </row>
    <row r="20" spans="1:7" s="2" customFormat="1" ht="18" customHeight="1" thickBot="1">
      <c r="A20" s="3"/>
      <c r="B20" s="6" t="s">
        <v>136</v>
      </c>
      <c r="C20" s="6" t="s">
        <v>111</v>
      </c>
      <c r="D20" s="6" t="s">
        <v>136</v>
      </c>
      <c r="E20" s="6" t="s">
        <v>111</v>
      </c>
      <c r="F20" s="44"/>
      <c r="G20" s="44"/>
    </row>
    <row r="21" spans="1:7">
      <c r="A21" s="7" t="s">
        <v>17</v>
      </c>
      <c r="B21" s="26">
        <v>28162749</v>
      </c>
      <c r="C21" s="26">
        <v>27567008</v>
      </c>
      <c r="D21" s="24">
        <v>6607406.5645308876</v>
      </c>
      <c r="E21" s="22">
        <v>6647137.3456790131</v>
      </c>
      <c r="F21" s="43"/>
      <c r="G21" s="43"/>
    </row>
    <row r="22" spans="1:7">
      <c r="A22" s="8" t="s">
        <v>18</v>
      </c>
      <c r="B22" s="29">
        <v>6396444</v>
      </c>
      <c r="C22" s="29">
        <v>4788562</v>
      </c>
      <c r="D22" s="24">
        <v>1500702.4376510335</v>
      </c>
      <c r="E22" s="22">
        <v>1154650.4020061775</v>
      </c>
      <c r="F22" s="43"/>
      <c r="G22" s="43"/>
    </row>
    <row r="23" spans="1:7">
      <c r="A23" s="8" t="s">
        <v>19</v>
      </c>
      <c r="B23" s="29">
        <v>34559193</v>
      </c>
      <c r="C23" s="29">
        <v>32355570</v>
      </c>
      <c r="D23" s="24">
        <v>8108109.0021819212</v>
      </c>
      <c r="E23" s="22">
        <v>7801786.7476851856</v>
      </c>
      <c r="F23" s="43"/>
      <c r="G23" s="43"/>
    </row>
    <row r="24" spans="1:7">
      <c r="A24" s="8" t="s">
        <v>28</v>
      </c>
      <c r="B24" s="29">
        <v>8762747</v>
      </c>
      <c r="C24" s="29">
        <v>8762747</v>
      </c>
      <c r="D24" s="24">
        <v>2055872.885531286</v>
      </c>
      <c r="E24" s="22">
        <v>2112930.893132716</v>
      </c>
      <c r="F24" s="43"/>
      <c r="G24" s="43"/>
    </row>
    <row r="25" spans="1:7" ht="25.5">
      <c r="A25" s="8" t="s">
        <v>21</v>
      </c>
      <c r="B25" s="29">
        <v>17966448</v>
      </c>
      <c r="C25" s="29">
        <v>17327165</v>
      </c>
      <c r="D25" s="24">
        <v>4215200.2439997187</v>
      </c>
      <c r="E25" s="22">
        <v>4178039.4000771609</v>
      </c>
      <c r="F25" s="43"/>
      <c r="G25" s="43"/>
    </row>
    <row r="26" spans="1:7">
      <c r="A26" s="8" t="s">
        <v>26</v>
      </c>
      <c r="B26" s="29">
        <v>30116</v>
      </c>
      <c r="C26" s="29">
        <v>466334</v>
      </c>
      <c r="D26" s="24">
        <v>7065.6687703821881</v>
      </c>
      <c r="E26" s="22">
        <v>112445.50540123458</v>
      </c>
      <c r="F26" s="43"/>
      <c r="G26" s="43"/>
    </row>
    <row r="27" spans="1:7">
      <c r="A27" s="8" t="s">
        <v>22</v>
      </c>
      <c r="B27" s="29">
        <v>17996564</v>
      </c>
      <c r="C27" s="29">
        <v>17793499</v>
      </c>
      <c r="D27" s="24">
        <v>4222265.9127701009</v>
      </c>
      <c r="E27" s="22">
        <v>4290484.9054783955</v>
      </c>
      <c r="F27" s="43"/>
      <c r="G27" s="43"/>
    </row>
    <row r="28" spans="1:7">
      <c r="A28" s="8" t="s">
        <v>39</v>
      </c>
      <c r="B28" s="29">
        <v>11744092</v>
      </c>
      <c r="C28" s="29">
        <v>9304341</v>
      </c>
      <c r="D28" s="24">
        <v>2755341.4822982899</v>
      </c>
      <c r="E28" s="22">
        <v>2243523.5821759258</v>
      </c>
      <c r="F28" s="43"/>
      <c r="G28" s="43"/>
    </row>
    <row r="29" spans="1:7">
      <c r="A29" s="8" t="s">
        <v>24</v>
      </c>
      <c r="B29" s="29">
        <v>4818537</v>
      </c>
      <c r="C29" s="29">
        <v>5257730</v>
      </c>
      <c r="D29" s="24">
        <v>1130501.6071135304</v>
      </c>
      <c r="E29" s="22">
        <v>1267778.2600308643</v>
      </c>
      <c r="F29" s="43"/>
      <c r="G29" s="43"/>
    </row>
    <row r="30" spans="1:7" ht="13.5" thickBot="1">
      <c r="A30" s="9" t="s">
        <v>25</v>
      </c>
      <c r="B30" s="31">
        <v>16562629</v>
      </c>
      <c r="C30" s="31">
        <v>14562071</v>
      </c>
      <c r="D30" s="24">
        <v>3885843.0894118203</v>
      </c>
      <c r="E30" s="22">
        <v>3511301.8422067901</v>
      </c>
      <c r="F30" s="43"/>
      <c r="G30" s="43"/>
    </row>
    <row r="31" spans="1:7" ht="30" customHeight="1" thickBot="1">
      <c r="A31" s="201" t="s">
        <v>36</v>
      </c>
      <c r="B31" s="202"/>
      <c r="C31" s="202"/>
      <c r="D31" s="202"/>
      <c r="E31" s="203"/>
      <c r="F31" s="43"/>
      <c r="G31" s="43"/>
    </row>
    <row r="32" spans="1:7" ht="17.25" customHeight="1" thickBot="1">
      <c r="A32" s="205"/>
      <c r="B32" s="194" t="s">
        <v>0</v>
      </c>
      <c r="C32" s="195"/>
      <c r="D32" s="196" t="s">
        <v>1</v>
      </c>
      <c r="E32" s="197"/>
      <c r="F32" s="43"/>
      <c r="G32" s="43"/>
    </row>
    <row r="33" spans="1:7" ht="31.5" thickBot="1">
      <c r="A33" s="206"/>
      <c r="B33" s="5" t="s">
        <v>134</v>
      </c>
      <c r="C33" s="5" t="s">
        <v>109</v>
      </c>
      <c r="D33" s="5" t="s">
        <v>134</v>
      </c>
      <c r="E33" s="5" t="s">
        <v>109</v>
      </c>
      <c r="F33" s="43"/>
      <c r="G33" s="43"/>
    </row>
    <row r="34" spans="1:7">
      <c r="A34" s="7" t="s">
        <v>3</v>
      </c>
      <c r="B34" s="26">
        <v>8689799</v>
      </c>
      <c r="C34" s="26">
        <v>10909760</v>
      </c>
      <c r="D34" s="24">
        <v>2074284.2479650537</v>
      </c>
      <c r="E34" s="22">
        <v>2590776.5376395155</v>
      </c>
      <c r="F34" s="43"/>
      <c r="G34" s="43"/>
    </row>
    <row r="35" spans="1:7">
      <c r="A35" s="8" t="s">
        <v>4</v>
      </c>
      <c r="B35" s="29">
        <v>58652</v>
      </c>
      <c r="C35" s="29">
        <v>266802</v>
      </c>
      <c r="D35" s="24">
        <v>14000.429666053993</v>
      </c>
      <c r="E35" s="22">
        <v>63358.34718594158</v>
      </c>
      <c r="F35" s="43"/>
      <c r="G35" s="43"/>
    </row>
    <row r="36" spans="1:7">
      <c r="A36" s="8" t="s">
        <v>37</v>
      </c>
      <c r="B36" s="29">
        <v>1172527</v>
      </c>
      <c r="C36" s="29">
        <v>1696522</v>
      </c>
      <c r="D36" s="24">
        <v>279886.13849569141</v>
      </c>
      <c r="E36" s="22">
        <v>402878.65115174541</v>
      </c>
      <c r="F36" s="43"/>
      <c r="G36" s="43"/>
    </row>
    <row r="37" spans="1:7">
      <c r="A37" s="8" t="s">
        <v>6</v>
      </c>
      <c r="B37" s="29">
        <v>1146443</v>
      </c>
      <c r="C37" s="29">
        <v>1688972</v>
      </c>
      <c r="D37" s="24">
        <v>273659.79996658152</v>
      </c>
      <c r="E37" s="22">
        <v>401085.72785561619</v>
      </c>
      <c r="F37" s="43"/>
      <c r="G37" s="43"/>
    </row>
    <row r="38" spans="1:7">
      <c r="A38" s="8" t="s">
        <v>9</v>
      </c>
      <c r="B38" s="34">
        <v>-17054</v>
      </c>
      <c r="C38" s="34">
        <v>63336</v>
      </c>
      <c r="D38" s="53">
        <v>-4070.8471582364591</v>
      </c>
      <c r="E38" s="36">
        <v>15039.607931607694</v>
      </c>
      <c r="F38" s="43"/>
      <c r="G38" s="43"/>
    </row>
    <row r="39" spans="1:7">
      <c r="A39" s="8" t="s">
        <v>10</v>
      </c>
      <c r="B39" s="29">
        <v>1129389</v>
      </c>
      <c r="C39" s="29">
        <v>1752308</v>
      </c>
      <c r="D39" s="24">
        <v>269588.95280834503</v>
      </c>
      <c r="E39" s="22">
        <v>416126.33578722388</v>
      </c>
      <c r="F39" s="43"/>
      <c r="G39" s="43"/>
    </row>
    <row r="40" spans="1:7" ht="25.5">
      <c r="A40" s="8" t="s">
        <v>29</v>
      </c>
      <c r="B40" s="30">
        <v>0.65</v>
      </c>
      <c r="C40" s="30">
        <v>0.96</v>
      </c>
      <c r="D40" s="25">
        <v>0.15515718616475305</v>
      </c>
      <c r="E40" s="55">
        <v>0.22797435288530038</v>
      </c>
      <c r="F40" s="39"/>
      <c r="G40" s="39"/>
    </row>
    <row r="41" spans="1:7" ht="25.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43"/>
      <c r="G41" s="43"/>
    </row>
    <row r="42" spans="1:7">
      <c r="A42" s="8" t="s">
        <v>13</v>
      </c>
      <c r="B42" s="34">
        <v>4463</v>
      </c>
      <c r="C42" s="34">
        <v>534186</v>
      </c>
      <c r="D42" s="53">
        <v>1065.3331105435275</v>
      </c>
      <c r="E42" s="36">
        <v>126854.90382331987</v>
      </c>
      <c r="F42" s="43"/>
      <c r="G42" s="43"/>
    </row>
    <row r="43" spans="1:7">
      <c r="A43" s="8" t="s">
        <v>14</v>
      </c>
      <c r="B43" s="34">
        <v>-438236</v>
      </c>
      <c r="C43" s="34">
        <v>-1059910</v>
      </c>
      <c r="D43" s="53">
        <v>-104608.40713245649</v>
      </c>
      <c r="E43" s="36">
        <v>-251700.30871526952</v>
      </c>
      <c r="F43" s="43"/>
      <c r="G43" s="43"/>
    </row>
    <row r="44" spans="1:7">
      <c r="A44" s="8" t="s">
        <v>15</v>
      </c>
      <c r="B44" s="34">
        <v>1701129</v>
      </c>
      <c r="C44" s="34">
        <v>-279177</v>
      </c>
      <c r="D44" s="53">
        <v>406065.21375886182</v>
      </c>
      <c r="E44" s="36">
        <v>-66297.079078603652</v>
      </c>
      <c r="F44" s="43"/>
      <c r="G44" s="43"/>
    </row>
    <row r="45" spans="1:7" ht="26.25" thickBot="1">
      <c r="A45" s="9" t="s">
        <v>135</v>
      </c>
      <c r="B45" s="35">
        <v>1267356</v>
      </c>
      <c r="C45" s="35">
        <v>-804901</v>
      </c>
      <c r="D45" s="53">
        <v>302522.13973694888</v>
      </c>
      <c r="E45" s="36">
        <v>-191142.48397055329</v>
      </c>
      <c r="F45" s="43"/>
      <c r="G45" s="43"/>
    </row>
    <row r="46" spans="1:7" ht="18" customHeight="1" thickBot="1">
      <c r="A46" s="4"/>
      <c r="B46" s="58" t="s">
        <v>136</v>
      </c>
      <c r="C46" s="58" t="s">
        <v>111</v>
      </c>
      <c r="D46" s="58" t="s">
        <v>136</v>
      </c>
      <c r="E46" s="58" t="s">
        <v>111</v>
      </c>
      <c r="F46" s="43"/>
      <c r="G46" s="43"/>
    </row>
    <row r="47" spans="1:7">
      <c r="A47" s="7" t="s">
        <v>17</v>
      </c>
      <c r="B47" s="26">
        <v>26617011</v>
      </c>
      <c r="C47" s="26">
        <v>25968345</v>
      </c>
      <c r="D47" s="26">
        <v>6244753.0675926143</v>
      </c>
      <c r="E47" s="23">
        <v>6261657.2627314823</v>
      </c>
      <c r="F47" s="43"/>
      <c r="G47" s="43"/>
    </row>
    <row r="48" spans="1:7">
      <c r="A48" s="8" t="s">
        <v>18</v>
      </c>
      <c r="B48" s="29">
        <v>3723519</v>
      </c>
      <c r="C48" s="29">
        <v>1993786</v>
      </c>
      <c r="D48" s="27">
        <v>873593.83431480662</v>
      </c>
      <c r="E48" s="22">
        <v>480754.72608024697</v>
      </c>
      <c r="F48" s="43"/>
      <c r="G48" s="43"/>
    </row>
    <row r="49" spans="1:7">
      <c r="A49" s="8" t="s">
        <v>19</v>
      </c>
      <c r="B49" s="29">
        <v>30340530</v>
      </c>
      <c r="C49" s="29">
        <v>27962131</v>
      </c>
      <c r="D49" s="27">
        <v>7118346.9019074216</v>
      </c>
      <c r="E49" s="22">
        <v>6742411.9888117285</v>
      </c>
      <c r="F49" s="43"/>
      <c r="G49" s="43"/>
    </row>
    <row r="50" spans="1:7">
      <c r="A50" s="8" t="s">
        <v>28</v>
      </c>
      <c r="B50" s="29">
        <v>8762747</v>
      </c>
      <c r="C50" s="29">
        <v>8762747</v>
      </c>
      <c r="D50" s="27">
        <v>2055872.885531286</v>
      </c>
      <c r="E50" s="22">
        <v>2112930.893132716</v>
      </c>
      <c r="F50" s="43"/>
      <c r="G50" s="43"/>
    </row>
    <row r="51" spans="1:7">
      <c r="A51" s="8" t="s">
        <v>22</v>
      </c>
      <c r="B51" s="29">
        <v>20239567</v>
      </c>
      <c r="C51" s="29">
        <v>19443162</v>
      </c>
      <c r="D51" s="27">
        <v>4748508.3171057878</v>
      </c>
      <c r="E51" s="22">
        <v>4688262.4421296297</v>
      </c>
      <c r="F51" s="43"/>
      <c r="G51" s="43"/>
    </row>
    <row r="52" spans="1:7">
      <c r="A52" s="8" t="s">
        <v>39</v>
      </c>
      <c r="B52" s="29">
        <v>7511096</v>
      </c>
      <c r="C52" s="29">
        <v>5576565</v>
      </c>
      <c r="D52" s="27">
        <v>1762216.6435961805</v>
      </c>
      <c r="E52" s="22">
        <v>1344657.8414351852</v>
      </c>
      <c r="F52" s="43"/>
      <c r="G52" s="43"/>
    </row>
    <row r="53" spans="1:7">
      <c r="A53" s="8" t="s">
        <v>24</v>
      </c>
      <c r="B53" s="29">
        <v>2589867</v>
      </c>
      <c r="C53" s="29">
        <v>2942404</v>
      </c>
      <c r="D53" s="27">
        <v>607621.94120545255</v>
      </c>
      <c r="E53" s="22">
        <v>709491.7052469136</v>
      </c>
      <c r="F53" s="43"/>
      <c r="G53" s="43"/>
    </row>
    <row r="54" spans="1:7" ht="13.5" thickBot="1">
      <c r="A54" s="10" t="s">
        <v>25</v>
      </c>
      <c r="B54" s="31">
        <v>10100963</v>
      </c>
      <c r="C54" s="31">
        <v>8518969</v>
      </c>
      <c r="D54" s="28">
        <v>2369838.5848016329</v>
      </c>
      <c r="E54" s="57">
        <v>2054149.5466820989</v>
      </c>
      <c r="F54" s="43"/>
      <c r="G54" s="43"/>
    </row>
    <row r="55" spans="1:7" ht="14.25">
      <c r="F55"/>
    </row>
    <row r="56" spans="1:7" ht="14.25">
      <c r="F56"/>
    </row>
    <row r="57" spans="1:7" ht="14.25">
      <c r="A57" s="1" t="s">
        <v>137</v>
      </c>
      <c r="F57"/>
    </row>
    <row r="58" spans="1:7" ht="25.5" customHeight="1">
      <c r="A58" s="191" t="s">
        <v>138</v>
      </c>
      <c r="B58" s="204"/>
      <c r="C58" s="204"/>
      <c r="D58" s="204"/>
      <c r="E58" s="204"/>
      <c r="F58"/>
    </row>
    <row r="59" spans="1:7" ht="39" customHeight="1">
      <c r="A59" s="191" t="s">
        <v>139</v>
      </c>
      <c r="B59" s="191"/>
      <c r="C59" s="191"/>
      <c r="D59" s="191"/>
      <c r="E59" s="191"/>
      <c r="F59"/>
    </row>
    <row r="60" spans="1:7" ht="14.25">
      <c r="F60"/>
    </row>
    <row r="61" spans="1:7" ht="14.25">
      <c r="F61"/>
    </row>
    <row r="62" spans="1:7" ht="14.25">
      <c r="F62"/>
    </row>
    <row r="63" spans="1:7" ht="14.25">
      <c r="F63"/>
    </row>
  </sheetData>
  <customSheetViews>
    <customSheetView guid="{CD05A7CF-C49A-4C37-B7FB-6A65872FB4F2}" showPageBreaks="1" printArea="1" topLeftCell="A40">
      <selection activeCell="A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34">
      <selection activeCell="I54" sqref="I54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opLeftCell="A43" workbookViewId="0">
      <selection activeCell="D71" sqref="D71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8" width="14.875" style="1" bestFit="1" customWidth="1"/>
    <col min="9" max="12" width="9" style="1"/>
    <col min="13" max="14" width="10" style="1" bestFit="1" customWidth="1"/>
    <col min="15" max="16" width="9" style="1"/>
    <col min="17" max="17" width="10" style="1" bestFit="1" customWidth="1"/>
    <col min="18" max="16384" width="9" style="1"/>
  </cols>
  <sheetData>
    <row r="1" spans="1:16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6" s="2" customFormat="1" ht="31.5" thickBot="1">
      <c r="A2" s="193"/>
      <c r="B2" s="49" t="s">
        <v>162</v>
      </c>
      <c r="C2" s="49" t="s">
        <v>161</v>
      </c>
      <c r="D2" s="49" t="s">
        <v>162</v>
      </c>
      <c r="E2" s="49" t="s">
        <v>161</v>
      </c>
    </row>
    <row r="3" spans="1:16" s="2" customFormat="1" ht="27" customHeight="1" thickBot="1">
      <c r="A3" s="198" t="s">
        <v>35</v>
      </c>
      <c r="B3" s="199"/>
      <c r="C3" s="199"/>
      <c r="D3" s="199"/>
      <c r="E3" s="200"/>
    </row>
    <row r="4" spans="1:16">
      <c r="A4" s="7" t="s">
        <v>3</v>
      </c>
      <c r="B4" s="26">
        <v>10950875</v>
      </c>
      <c r="C4" s="26">
        <v>10031049</v>
      </c>
      <c r="D4" s="24">
        <v>2735879.6309147733</v>
      </c>
      <c r="E4" s="22">
        <v>2280163.8909515222</v>
      </c>
      <c r="G4" s="38"/>
      <c r="H4" s="38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1127928</v>
      </c>
      <c r="C5" s="29">
        <v>1066579</v>
      </c>
      <c r="D5" s="24">
        <v>281792.5727705264</v>
      </c>
      <c r="E5" s="22">
        <v>242444.72563609085</v>
      </c>
      <c r="G5" s="38"/>
      <c r="H5" s="38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1045580</v>
      </c>
      <c r="C6" s="29">
        <v>1008343</v>
      </c>
      <c r="D6" s="24">
        <v>261219.40251275527</v>
      </c>
      <c r="E6" s="22">
        <v>229207.06481383261</v>
      </c>
      <c r="G6" s="38"/>
      <c r="H6" s="38"/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825064</v>
      </c>
      <c r="C7" s="29">
        <v>777403</v>
      </c>
      <c r="D7" s="24">
        <v>206127.43655653697</v>
      </c>
      <c r="E7" s="22">
        <v>176711.95199199868</v>
      </c>
      <c r="G7" s="38"/>
      <c r="H7" s="38"/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701598</v>
      </c>
      <c r="C8" s="29">
        <v>628285</v>
      </c>
      <c r="D8" s="24">
        <v>175281.67176509122</v>
      </c>
      <c r="E8" s="22">
        <v>142815.84809589476</v>
      </c>
      <c r="G8" s="38"/>
      <c r="H8" s="38"/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123466</v>
      </c>
      <c r="C9" s="29">
        <v>149118</v>
      </c>
      <c r="D9" s="24">
        <v>30845.764791445745</v>
      </c>
      <c r="E9" s="22">
        <v>33896.103896103894</v>
      </c>
      <c r="G9" s="38"/>
      <c r="H9" s="38"/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-10080</v>
      </c>
      <c r="C10" s="34">
        <v>16094</v>
      </c>
      <c r="D10" s="53">
        <v>-2518.3071379794687</v>
      </c>
      <c r="E10" s="36">
        <v>3658.336995559866</v>
      </c>
      <c r="G10" s="38"/>
      <c r="H10" s="38"/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814984</v>
      </c>
      <c r="C11" s="29">
        <v>793497</v>
      </c>
      <c r="D11" s="24">
        <v>203609.12941855748</v>
      </c>
      <c r="E11" s="22">
        <v>180370.28898755854</v>
      </c>
      <c r="G11" s="38"/>
      <c r="H11" s="38"/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692998</v>
      </c>
      <c r="C12" s="29">
        <v>641968</v>
      </c>
      <c r="D12" s="24">
        <v>173133.11607197381</v>
      </c>
      <c r="E12" s="22">
        <v>145926.13920501902</v>
      </c>
      <c r="G12" s="38"/>
      <c r="H12" s="38"/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121986</v>
      </c>
      <c r="C13" s="29">
        <v>151529</v>
      </c>
      <c r="D13" s="24">
        <v>30476.013346583681</v>
      </c>
      <c r="E13" s="22">
        <v>34444.149782539513</v>
      </c>
      <c r="G13" s="38"/>
      <c r="H13" s="38"/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0.44725167295671914</v>
      </c>
      <c r="C14" s="30">
        <v>0.40428976565341257</v>
      </c>
      <c r="D14" s="25">
        <v>0.11173780560319095</v>
      </c>
      <c r="E14" s="55">
        <v>9.1899354207537448E-2</v>
      </c>
      <c r="G14" s="38"/>
      <c r="H14" s="38"/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1568687256.9124949</v>
      </c>
      <c r="C15" s="29">
        <v>1554046264.2792025</v>
      </c>
      <c r="D15" s="24">
        <v>1568687256.9124949</v>
      </c>
      <c r="E15" s="22">
        <v>1554046264.2792025</v>
      </c>
      <c r="G15" s="38"/>
      <c r="H15" s="38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1924904</v>
      </c>
      <c r="C16" s="29">
        <v>1514676</v>
      </c>
      <c r="D16" s="24">
        <v>480902.72650051903</v>
      </c>
      <c r="E16" s="22">
        <v>344301.929109397</v>
      </c>
      <c r="G16" s="38"/>
      <c r="H16" s="38"/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-1089606</v>
      </c>
      <c r="C17" s="34">
        <v>-1058917</v>
      </c>
      <c r="D17" s="53">
        <v>-272218.50866917236</v>
      </c>
      <c r="E17" s="36">
        <v>-240703.07172407521</v>
      </c>
      <c r="G17" s="38"/>
      <c r="H17" s="38"/>
      <c r="J17" s="21"/>
      <c r="K17" s="21"/>
      <c r="M17" s="21"/>
      <c r="N17" s="21"/>
      <c r="O17" s="21"/>
      <c r="P17" s="21"/>
    </row>
    <row r="18" spans="1:16">
      <c r="A18" s="8" t="s">
        <v>15</v>
      </c>
      <c r="B18" s="34">
        <v>-420871</v>
      </c>
      <c r="C18" s="34">
        <v>-306539</v>
      </c>
      <c r="D18" s="53">
        <v>-105147.06780442034</v>
      </c>
      <c r="E18" s="36">
        <v>-69679.567806755673</v>
      </c>
      <c r="G18" s="38"/>
      <c r="H18" s="38"/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1">
        <v>414427</v>
      </c>
      <c r="C19" s="31">
        <v>149220</v>
      </c>
      <c r="D19" s="24">
        <v>103537.15002692632</v>
      </c>
      <c r="E19" s="22">
        <v>33919.289578566124</v>
      </c>
      <c r="G19" s="38"/>
      <c r="H19" s="38"/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31</v>
      </c>
      <c r="C20" s="58" t="s">
        <v>16</v>
      </c>
      <c r="D20" s="58" t="s">
        <v>31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18382485</v>
      </c>
      <c r="C21" s="26">
        <v>18475838.470210001</v>
      </c>
      <c r="D21" s="24">
        <v>4610605.7185854027</v>
      </c>
      <c r="E21" s="22">
        <v>4497307.4510028725</v>
      </c>
      <c r="G21" s="38"/>
      <c r="H21" s="38"/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4128486</v>
      </c>
      <c r="C22" s="29">
        <v>3673704</v>
      </c>
      <c r="D22" s="24">
        <v>1035486.8322046652</v>
      </c>
      <c r="E22" s="22">
        <v>894236.8920695195</v>
      </c>
      <c r="G22" s="38"/>
      <c r="H22" s="38"/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4205</v>
      </c>
      <c r="C23" s="29">
        <v>5951</v>
      </c>
      <c r="D23" s="24">
        <v>1054.6777025332331</v>
      </c>
      <c r="E23" s="22">
        <v>1448.5662820700063</v>
      </c>
      <c r="G23" s="38"/>
      <c r="H23" s="38"/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22515176</v>
      </c>
      <c r="C24" s="29">
        <v>22155493.470210001</v>
      </c>
      <c r="D24" s="24">
        <v>5647148.2284926008</v>
      </c>
      <c r="E24" s="22">
        <v>5392992.9093544623</v>
      </c>
      <c r="G24" s="38"/>
      <c r="H24" s="38"/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14304949</v>
      </c>
      <c r="C25" s="29">
        <v>13986284</v>
      </c>
      <c r="D25" s="24">
        <v>3587897.9182342612</v>
      </c>
      <c r="E25" s="22">
        <v>3404479.8208461124</v>
      </c>
      <c r="G25" s="38"/>
      <c r="H25" s="38"/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12722949</v>
      </c>
      <c r="C26" s="29">
        <v>11858566.01754</v>
      </c>
      <c r="D26" s="24">
        <v>3191108.3521444695</v>
      </c>
      <c r="E26" s="22">
        <v>2886560.0548999561</v>
      </c>
      <c r="G26" s="38"/>
      <c r="H26" s="38"/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2321695</v>
      </c>
      <c r="C27" s="29">
        <v>2375100.4148599999</v>
      </c>
      <c r="D27" s="24">
        <v>582316.27790318534</v>
      </c>
      <c r="E27" s="22">
        <v>578136.51109001506</v>
      </c>
      <c r="G27" s="38"/>
      <c r="H27" s="38"/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15044644</v>
      </c>
      <c r="C28" s="29">
        <v>14233666.432399999</v>
      </c>
      <c r="D28" s="24">
        <v>3773424.6300476547</v>
      </c>
      <c r="E28" s="22">
        <v>3464696.5659899712</v>
      </c>
      <c r="G28" s="38"/>
      <c r="H28" s="38"/>
      <c r="J28" s="21"/>
      <c r="K28" s="21"/>
      <c r="M28" s="21"/>
      <c r="N28" s="21"/>
      <c r="O28" s="21"/>
      <c r="P28" s="21"/>
    </row>
    <row r="29" spans="1:16">
      <c r="A29" s="8" t="s">
        <v>23</v>
      </c>
      <c r="B29" s="29">
        <v>3817562</v>
      </c>
      <c r="C29" s="29">
        <v>4027448.78094</v>
      </c>
      <c r="D29" s="24">
        <v>957503.38274391775</v>
      </c>
      <c r="E29" s="22">
        <v>980343.89293121069</v>
      </c>
      <c r="G29" s="38"/>
      <c r="H29" s="38"/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3652970</v>
      </c>
      <c r="C30" s="29">
        <v>3894378.2568700002</v>
      </c>
      <c r="D30" s="24">
        <v>916220.21570102836</v>
      </c>
      <c r="E30" s="22">
        <v>947952.45043327985</v>
      </c>
      <c r="G30" s="38"/>
      <c r="H30" s="38"/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7470532</v>
      </c>
      <c r="C31" s="31">
        <v>7921827.0378099997</v>
      </c>
      <c r="D31" s="24">
        <v>1873722.5984449461</v>
      </c>
      <c r="E31" s="22">
        <v>1928296.3433644904</v>
      </c>
      <c r="G31" s="38"/>
      <c r="H31" s="38"/>
      <c r="J31" s="21"/>
      <c r="K31" s="21"/>
      <c r="M31" s="21"/>
      <c r="N31" s="21"/>
      <c r="O31" s="21"/>
      <c r="P31" s="21"/>
    </row>
    <row r="32" spans="1:16" ht="30" customHeight="1" thickBot="1">
      <c r="A32" s="201" t="s">
        <v>36</v>
      </c>
      <c r="B32" s="202"/>
      <c r="C32" s="202"/>
      <c r="D32" s="202"/>
      <c r="E32" s="203"/>
      <c r="M32" s="21"/>
      <c r="N32" s="21"/>
      <c r="O32" s="21"/>
      <c r="P32" s="21"/>
    </row>
    <row r="33" spans="1:17" ht="17.25" customHeight="1" thickBot="1">
      <c r="A33" s="205"/>
      <c r="B33" s="194" t="s">
        <v>0</v>
      </c>
      <c r="C33" s="195"/>
      <c r="D33" s="196" t="s">
        <v>1</v>
      </c>
      <c r="E33" s="197"/>
      <c r="M33" s="21"/>
      <c r="N33" s="21"/>
      <c r="O33" s="21"/>
      <c r="P33" s="21"/>
    </row>
    <row r="34" spans="1:17" ht="31.5" thickBot="1">
      <c r="A34" s="206"/>
      <c r="B34" s="49" t="s">
        <v>160</v>
      </c>
      <c r="C34" s="49" t="s">
        <v>161</v>
      </c>
      <c r="D34" s="49" t="s">
        <v>160</v>
      </c>
      <c r="E34" s="49" t="s">
        <v>161</v>
      </c>
      <c r="M34" s="21"/>
      <c r="N34" s="21"/>
      <c r="O34" s="21"/>
      <c r="P34" s="21"/>
    </row>
    <row r="35" spans="1:17">
      <c r="A35" s="7" t="s">
        <v>3</v>
      </c>
      <c r="B35" s="26">
        <v>5076036.8300200012</v>
      </c>
      <c r="C35" s="26">
        <v>5166454.0580099998</v>
      </c>
      <c r="D35" s="24">
        <v>1268156.7243736156</v>
      </c>
      <c r="E35" s="22">
        <v>1174389.8357324705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23587.545680001218</v>
      </c>
      <c r="C36" s="29">
        <v>90327.264709999101</v>
      </c>
      <c r="D36" s="24">
        <v>5892.9250648178422</v>
      </c>
      <c r="E36" s="22">
        <v>20532.345855369629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210606.59038000126</v>
      </c>
      <c r="C37" s="29">
        <v>219308.35741999911</v>
      </c>
      <c r="D37" s="24">
        <v>52616.277763836835</v>
      </c>
      <c r="E37" s="22">
        <v>49851.117024049265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200310.53799000123</v>
      </c>
      <c r="C38" s="29">
        <v>186567.91929999911</v>
      </c>
      <c r="D38" s="24">
        <v>50043.993812770605</v>
      </c>
      <c r="E38" s="22">
        <v>42408.867985573153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10</v>
      </c>
      <c r="B39" s="29">
        <v>200310.53799000123</v>
      </c>
      <c r="C39" s="29">
        <v>186567.91929999911</v>
      </c>
      <c r="D39" s="24">
        <v>50043.993812770605</v>
      </c>
      <c r="E39" s="22">
        <v>42408.867985573153</v>
      </c>
      <c r="J39" s="21"/>
      <c r="K39" s="21"/>
      <c r="M39" s="21"/>
      <c r="N39" s="21"/>
      <c r="O39" s="21"/>
      <c r="P39" s="21"/>
      <c r="Q39" s="21"/>
    </row>
    <row r="40" spans="1:17" ht="25.5">
      <c r="A40" s="8" t="s">
        <v>29</v>
      </c>
      <c r="B40" s="30">
        <v>0.12769309950554092</v>
      </c>
      <c r="C40" s="30">
        <v>0.12199373989688916</v>
      </c>
      <c r="D40" s="25">
        <v>3.1901829757492686E-2</v>
      </c>
      <c r="E40" s="55">
        <v>2.7730471721852695E-2</v>
      </c>
      <c r="J40" s="21"/>
      <c r="K40" s="21"/>
      <c r="M40" s="21"/>
      <c r="N40" s="21"/>
      <c r="O40" s="21"/>
      <c r="P40" s="21"/>
      <c r="Q40" s="21"/>
    </row>
    <row r="41" spans="1:17" ht="25.5">
      <c r="A41" s="8" t="s">
        <v>30</v>
      </c>
      <c r="B41" s="29">
        <v>1568687256.9124949</v>
      </c>
      <c r="C41" s="29">
        <v>1529323713.3125763</v>
      </c>
      <c r="D41" s="24">
        <v>1568687256.9124949</v>
      </c>
      <c r="E41" s="22">
        <v>1529323713.3125763</v>
      </c>
      <c r="J41" s="21"/>
      <c r="K41" s="21"/>
      <c r="M41" s="21"/>
      <c r="N41" s="21"/>
      <c r="O41" s="21"/>
      <c r="P41" s="21"/>
      <c r="Q41" s="21"/>
    </row>
    <row r="42" spans="1:17">
      <c r="A42" s="8" t="s">
        <v>13</v>
      </c>
      <c r="B42" s="34">
        <v>-216681.52467999861</v>
      </c>
      <c r="C42" s="34">
        <v>124284.96284999918</v>
      </c>
      <c r="D42" s="53">
        <v>-54133.99109820585</v>
      </c>
      <c r="E42" s="36">
        <v>28251.291014411308</v>
      </c>
      <c r="J42" s="21"/>
      <c r="K42" s="21"/>
      <c r="M42" s="21"/>
      <c r="N42" s="21"/>
      <c r="O42" s="21"/>
      <c r="P42" s="21"/>
      <c r="Q42" s="21"/>
    </row>
    <row r="43" spans="1:17">
      <c r="A43" s="8" t="s">
        <v>14</v>
      </c>
      <c r="B43" s="34">
        <v>180271.23079</v>
      </c>
      <c r="C43" s="34">
        <v>29902.513480000005</v>
      </c>
      <c r="D43" s="53">
        <v>45037.532467341392</v>
      </c>
      <c r="E43" s="36">
        <v>6797.1586506842059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15</v>
      </c>
      <c r="B44" s="34">
        <v>-1383.2423100000001</v>
      </c>
      <c r="C44" s="34">
        <v>-189305.46911000003</v>
      </c>
      <c r="D44" s="53">
        <v>-345.57827210597316</v>
      </c>
      <c r="E44" s="36">
        <v>-43031.142109290951</v>
      </c>
      <c r="J44" s="21"/>
      <c r="K44" s="21"/>
      <c r="M44" s="21"/>
      <c r="N44" s="21"/>
      <c r="O44" s="21"/>
      <c r="P44" s="21"/>
      <c r="Q44" s="21"/>
    </row>
    <row r="45" spans="1:17" ht="26.25" thickBot="1">
      <c r="A45" s="9" t="s">
        <v>27</v>
      </c>
      <c r="B45" s="34">
        <v>-37794.336199998696</v>
      </c>
      <c r="C45" s="34">
        <v>-35117.192780000878</v>
      </c>
      <c r="D45" s="53">
        <v>-9442.2367686163252</v>
      </c>
      <c r="E45" s="36">
        <v>-7982.5105957055448</v>
      </c>
      <c r="J45" s="21"/>
      <c r="K45" s="21"/>
      <c r="M45" s="21"/>
      <c r="N45" s="21"/>
      <c r="O45" s="21"/>
      <c r="P45" s="21"/>
      <c r="Q45" s="21"/>
    </row>
    <row r="46" spans="1:17" ht="18" customHeight="1" thickBot="1">
      <c r="A46" s="4"/>
      <c r="B46" s="58" t="s">
        <v>31</v>
      </c>
      <c r="C46" s="58" t="s">
        <v>16</v>
      </c>
      <c r="D46" s="58" t="s">
        <v>31</v>
      </c>
      <c r="E46" s="58" t="s">
        <v>16</v>
      </c>
      <c r="J46" s="21"/>
      <c r="K46" s="21"/>
      <c r="M46" s="21"/>
      <c r="N46" s="21"/>
      <c r="O46" s="21"/>
      <c r="P46" s="21"/>
    </row>
    <row r="47" spans="1:17">
      <c r="A47" s="7" t="s">
        <v>17</v>
      </c>
      <c r="B47" s="26">
        <v>14597386.546899999</v>
      </c>
      <c r="C47" s="26">
        <v>14183536</v>
      </c>
      <c r="D47" s="26">
        <v>3661245.6852019057</v>
      </c>
      <c r="E47" s="23">
        <v>3452494.0363176088</v>
      </c>
      <c r="J47" s="21"/>
      <c r="K47" s="21"/>
      <c r="M47" s="21"/>
      <c r="N47" s="21"/>
      <c r="O47" s="21"/>
      <c r="P47" s="21"/>
      <c r="Q47" s="21"/>
    </row>
    <row r="48" spans="1:17">
      <c r="A48" s="8" t="s">
        <v>18</v>
      </c>
      <c r="B48" s="29">
        <v>934035.22934000008</v>
      </c>
      <c r="C48" s="29">
        <v>571482</v>
      </c>
      <c r="D48" s="27">
        <v>234270.18543767245</v>
      </c>
      <c r="E48" s="22">
        <v>139107.63838177302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19</v>
      </c>
      <c r="B49" s="29">
        <v>15531421.776239999</v>
      </c>
      <c r="C49" s="29">
        <v>14755018</v>
      </c>
      <c r="D49" s="27">
        <v>3895515.870639578</v>
      </c>
      <c r="E49" s="22">
        <v>3591601.6746993815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28</v>
      </c>
      <c r="B50" s="29">
        <v>14304948.857999999</v>
      </c>
      <c r="C50" s="29">
        <v>13986284</v>
      </c>
      <c r="D50" s="27">
        <v>3587897.8826185097</v>
      </c>
      <c r="E50" s="22">
        <v>3404479.8208461124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22</v>
      </c>
      <c r="B51" s="29">
        <v>14830638.952399999</v>
      </c>
      <c r="C51" s="29">
        <v>14226493</v>
      </c>
      <c r="D51" s="27">
        <v>3719748.9220968145</v>
      </c>
      <c r="E51" s="22">
        <v>3462950.4405822502</v>
      </c>
      <c r="J51" s="21"/>
      <c r="K51" s="21"/>
      <c r="M51" s="21"/>
      <c r="N51" s="21"/>
      <c r="O51" s="21"/>
      <c r="P51" s="21"/>
      <c r="Q51" s="21"/>
    </row>
    <row r="52" spans="1:17">
      <c r="A52" s="8" t="s">
        <v>23</v>
      </c>
      <c r="B52" s="29">
        <v>2367.68102</v>
      </c>
      <c r="C52" s="29">
        <v>2333</v>
      </c>
      <c r="D52" s="27">
        <v>593.85026837220971</v>
      </c>
      <c r="E52" s="22">
        <v>567.88861301786665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24</v>
      </c>
      <c r="B53" s="29">
        <v>698414.94282</v>
      </c>
      <c r="C53" s="29">
        <v>526192</v>
      </c>
      <c r="D53" s="27">
        <v>175173.04811136192</v>
      </c>
      <c r="E53" s="22">
        <v>128083.34550411372</v>
      </c>
      <c r="J53" s="21"/>
      <c r="K53" s="21"/>
      <c r="M53" s="21"/>
      <c r="N53" s="21"/>
      <c r="O53" s="21"/>
      <c r="P53" s="21"/>
      <c r="Q53" s="21"/>
    </row>
    <row r="54" spans="1:17" ht="13.5" thickBot="1">
      <c r="A54" s="10" t="s">
        <v>25</v>
      </c>
      <c r="B54" s="31">
        <v>700782.62384000001</v>
      </c>
      <c r="C54" s="31">
        <v>528525</v>
      </c>
      <c r="D54" s="28">
        <v>175766.89837973414</v>
      </c>
      <c r="E54" s="59">
        <v>128651.23411713159</v>
      </c>
      <c r="J54" s="21"/>
      <c r="K54" s="21"/>
      <c r="M54" s="21"/>
      <c r="N54" s="21"/>
      <c r="O54" s="21"/>
      <c r="P54" s="21"/>
      <c r="Q54" s="21"/>
    </row>
    <row r="55" spans="1:17" ht="14.25">
      <c r="G55"/>
    </row>
    <row r="56" spans="1:17" ht="14.25">
      <c r="G56"/>
    </row>
    <row r="57" spans="1:17" ht="14.25">
      <c r="A57" s="1" t="s">
        <v>32</v>
      </c>
      <c r="G57"/>
    </row>
    <row r="58" spans="1:17" ht="25.5" customHeight="1">
      <c r="A58" s="191" t="s">
        <v>33</v>
      </c>
      <c r="B58" s="204"/>
      <c r="C58" s="204"/>
      <c r="D58" s="204"/>
      <c r="E58" s="204"/>
      <c r="G58"/>
    </row>
    <row r="59" spans="1:17" ht="39" customHeight="1">
      <c r="A59" s="191" t="s">
        <v>34</v>
      </c>
      <c r="B59" s="191"/>
      <c r="C59" s="191"/>
      <c r="D59" s="191"/>
      <c r="E59" s="191"/>
      <c r="G59"/>
    </row>
    <row r="60" spans="1:17" ht="14.25">
      <c r="G60"/>
    </row>
    <row r="61" spans="1:17" ht="14.25">
      <c r="G61"/>
    </row>
    <row r="62" spans="1:17" ht="14.25">
      <c r="G62"/>
    </row>
    <row r="63" spans="1:17" ht="14.25">
      <c r="G63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2"/>
    </row>
    <row r="71" spans="1:3">
      <c r="A71" s="11"/>
      <c r="B71" s="11"/>
      <c r="C71" s="12"/>
    </row>
    <row r="72" spans="1:3">
      <c r="A72" s="11"/>
      <c r="B72" s="11"/>
      <c r="C72" s="11"/>
    </row>
    <row r="73" spans="1:3">
      <c r="A73" s="11"/>
      <c r="B73" s="11"/>
      <c r="C73" s="12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B76" s="11"/>
      <c r="C76" s="11"/>
    </row>
    <row r="77" spans="1:3">
      <c r="A77" s="11"/>
      <c r="B77" s="11"/>
      <c r="C77" s="12"/>
    </row>
    <row r="78" spans="1:3">
      <c r="A78" s="11"/>
      <c r="B78" s="11"/>
      <c r="C78" s="12"/>
    </row>
    <row r="79" spans="1:3">
      <c r="A79" s="11"/>
      <c r="B79" s="11"/>
      <c r="C79" s="12"/>
    </row>
    <row r="80" spans="1:3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A84" s="11"/>
      <c r="B84" s="11"/>
      <c r="C84" s="12"/>
    </row>
    <row r="85" spans="1:3">
      <c r="A85" s="11"/>
      <c r="B85" s="11"/>
      <c r="C85" s="12"/>
    </row>
    <row r="86" spans="1:3">
      <c r="A86" s="11"/>
      <c r="B86" s="11"/>
      <c r="C86" s="12"/>
    </row>
    <row r="87" spans="1:3">
      <c r="A87" s="11"/>
      <c r="B87" s="11"/>
      <c r="C87" s="12"/>
    </row>
    <row r="88" spans="1:3">
      <c r="A88" s="11"/>
      <c r="B88" s="11"/>
      <c r="C88" s="12"/>
    </row>
    <row r="89" spans="1:3">
      <c r="A89" s="11"/>
      <c r="B89" s="11"/>
      <c r="C89" s="12"/>
    </row>
    <row r="90" spans="1:3">
      <c r="A90" s="11"/>
      <c r="B90" s="11"/>
      <c r="C90" s="12"/>
    </row>
    <row r="91" spans="1:3">
      <c r="A91" s="11"/>
      <c r="B91" s="11"/>
      <c r="C91" s="12"/>
    </row>
    <row r="92" spans="1:3">
      <c r="A92" s="11"/>
      <c r="B92" s="11"/>
      <c r="C92" s="12"/>
    </row>
    <row r="93" spans="1:3">
      <c r="A93" s="11"/>
      <c r="B93" s="11"/>
      <c r="C93" s="12"/>
    </row>
    <row r="94" spans="1:3">
      <c r="C94" s="12"/>
    </row>
    <row r="95" spans="1:3">
      <c r="C95" s="12"/>
    </row>
  </sheetData>
  <customSheetViews>
    <customSheetView guid="{CD05A7CF-C49A-4C37-B7FB-6A65872FB4F2}" showPageBreaks="1" fitToPage="1" printArea="1" topLeftCell="A31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1"/>
    </customSheetView>
    <customSheetView guid="{AE45179B-2B39-4334-A163-6EB551016FE3}" showPageBreaks="1" fitToPage="1" printArea="1">
      <selection activeCell="I41" sqref="I41"/>
      <pageMargins left="0.70866141732283472" right="0.70866141732283472" top="0.74803149606299213" bottom="0.74803149606299213" header="0.31496062992125984" footer="0.31496062992125984"/>
      <pageSetup paperSize="9" scale="52" orientation="portrait" r:id="rId2"/>
    </customSheetView>
  </customSheetViews>
  <mergeCells count="10">
    <mergeCell ref="A58:E58"/>
    <mergeCell ref="A59:E59"/>
    <mergeCell ref="B1:C1"/>
    <mergeCell ref="D1:E1"/>
    <mergeCell ref="A1:A2"/>
    <mergeCell ref="A3:E3"/>
    <mergeCell ref="A32:E32"/>
    <mergeCell ref="B33:C33"/>
    <mergeCell ref="D33:E33"/>
    <mergeCell ref="A33:A34"/>
  </mergeCells>
  <pageMargins left="0.70866141732283472" right="0.70866141732283472" top="0.74803149606299213" bottom="0.74803149606299213" header="0.31496062992125984" footer="0.31496062992125984"/>
  <pageSetup paperSize="9" scale="52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82" workbookViewId="0">
      <selection activeCell="F55" sqref="F55:F65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31.5" thickBot="1">
      <c r="A2" s="193"/>
      <c r="B2" s="5" t="s">
        <v>140</v>
      </c>
      <c r="C2" s="5" t="s">
        <v>115</v>
      </c>
      <c r="D2" s="5" t="s">
        <v>140</v>
      </c>
      <c r="E2" s="5" t="s">
        <v>115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4753816</v>
      </c>
      <c r="C4" s="26">
        <v>4887264</v>
      </c>
      <c r="D4" s="24">
        <v>1145801.5377569958</v>
      </c>
      <c r="E4" s="22">
        <v>1166578.507662195</v>
      </c>
      <c r="F4" s="19"/>
      <c r="G4" s="19"/>
      <c r="H4" s="14"/>
    </row>
    <row r="5" spans="1:8">
      <c r="A5" s="8" t="s">
        <v>4</v>
      </c>
      <c r="B5" s="29">
        <v>585571</v>
      </c>
      <c r="C5" s="29">
        <v>632434</v>
      </c>
      <c r="D5" s="24">
        <v>141138.85608233506</v>
      </c>
      <c r="E5" s="22">
        <v>150960.51940612021</v>
      </c>
      <c r="F5" s="19"/>
      <c r="G5" s="19"/>
      <c r="H5" s="14"/>
    </row>
    <row r="6" spans="1:8">
      <c r="A6" s="8" t="s">
        <v>37</v>
      </c>
      <c r="B6" s="29">
        <v>574373</v>
      </c>
      <c r="C6" s="29">
        <v>557590</v>
      </c>
      <c r="D6" s="24">
        <v>138439.82742413651</v>
      </c>
      <c r="E6" s="22">
        <v>133095.43132668163</v>
      </c>
      <c r="F6" s="21"/>
      <c r="G6" s="21"/>
    </row>
    <row r="7" spans="1:8">
      <c r="A7" s="8" t="s">
        <v>6</v>
      </c>
      <c r="B7" s="29">
        <v>502730</v>
      </c>
      <c r="C7" s="29">
        <v>398686</v>
      </c>
      <c r="D7" s="24">
        <v>121171.87688302922</v>
      </c>
      <c r="E7" s="22">
        <v>95165.417482217017</v>
      </c>
      <c r="F7" s="21"/>
      <c r="G7" s="21"/>
    </row>
    <row r="8" spans="1:8" ht="25.5">
      <c r="A8" s="8" t="s">
        <v>7</v>
      </c>
      <c r="B8" s="29">
        <v>502043</v>
      </c>
      <c r="C8" s="29">
        <v>395930</v>
      </c>
      <c r="D8" s="24">
        <v>121006.29082407385</v>
      </c>
      <c r="E8" s="22">
        <v>94506.566715997513</v>
      </c>
      <c r="F8" s="21"/>
      <c r="G8" s="40"/>
    </row>
    <row r="9" spans="1:8">
      <c r="A9" s="8" t="s">
        <v>8</v>
      </c>
      <c r="B9" s="29">
        <v>687</v>
      </c>
      <c r="C9" s="29">
        <v>2756</v>
      </c>
      <c r="D9" s="24">
        <v>165.58605895538577</v>
      </c>
      <c r="E9" s="22">
        <v>657.85076621950634</v>
      </c>
      <c r="F9" s="21"/>
      <c r="G9" s="21"/>
    </row>
    <row r="10" spans="1:8">
      <c r="A10" s="8" t="s">
        <v>9</v>
      </c>
      <c r="B10" s="33">
        <v>14178</v>
      </c>
      <c r="C10" s="33">
        <v>13992</v>
      </c>
      <c r="D10" s="85">
        <v>3417.2913302321094</v>
      </c>
      <c r="E10" s="86">
        <v>3339.8577361913399</v>
      </c>
      <c r="F10" s="21"/>
      <c r="G10" s="21"/>
    </row>
    <row r="11" spans="1:8">
      <c r="A11" s="8" t="s">
        <v>10</v>
      </c>
      <c r="B11" s="29">
        <v>516908</v>
      </c>
      <c r="C11" s="29">
        <v>412678</v>
      </c>
      <c r="D11" s="24">
        <v>124589.16821326134</v>
      </c>
      <c r="E11" s="22">
        <v>98505.275218408366</v>
      </c>
      <c r="F11" s="21"/>
      <c r="G11" s="21"/>
    </row>
    <row r="12" spans="1:8" ht="25.5">
      <c r="A12" s="8" t="s">
        <v>11</v>
      </c>
      <c r="B12" s="29">
        <v>516213</v>
      </c>
      <c r="C12" s="29">
        <v>409901</v>
      </c>
      <c r="D12" s="24">
        <v>124421.65393236761</v>
      </c>
      <c r="E12" s="22">
        <v>97842.411801212584</v>
      </c>
      <c r="F12" s="21"/>
      <c r="G12" s="21"/>
    </row>
    <row r="13" spans="1:8" ht="25.5">
      <c r="A13" s="8" t="s">
        <v>12</v>
      </c>
      <c r="B13" s="29">
        <v>695</v>
      </c>
      <c r="C13" s="29">
        <v>2777</v>
      </c>
      <c r="D13" s="24">
        <v>166.51428089373087</v>
      </c>
      <c r="E13" s="22">
        <v>662.86341719577979</v>
      </c>
      <c r="F13" s="40"/>
      <c r="G13" s="21"/>
    </row>
    <row r="14" spans="1:8" ht="25.5">
      <c r="A14" s="8" t="s">
        <v>29</v>
      </c>
      <c r="B14" s="30">
        <v>0.28646439393878792</v>
      </c>
      <c r="C14" s="30">
        <v>0.22591659975775838</v>
      </c>
      <c r="D14" s="25">
        <v>6.9045866118438118E-2</v>
      </c>
      <c r="E14" s="55">
        <v>5.3925764968195539E-2</v>
      </c>
      <c r="F14" s="40"/>
      <c r="G14" s="40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34">
        <v>681859</v>
      </c>
      <c r="C16" s="34">
        <v>106243</v>
      </c>
      <c r="D16" s="53">
        <v>164346.93533225672</v>
      </c>
      <c r="E16" s="36">
        <v>25359.956079629541</v>
      </c>
      <c r="F16" s="21"/>
      <c r="G16" s="21"/>
    </row>
    <row r="17" spans="1:7">
      <c r="A17" s="8" t="s">
        <v>14</v>
      </c>
      <c r="B17" s="34">
        <v>-887783</v>
      </c>
      <c r="C17" s="34">
        <v>-905346</v>
      </c>
      <c r="D17" s="53">
        <v>-213980.33213622886</v>
      </c>
      <c r="E17" s="36">
        <v>-216103.97670310785</v>
      </c>
      <c r="F17" s="21"/>
      <c r="G17" s="21"/>
    </row>
    <row r="18" spans="1:7">
      <c r="A18" s="8" t="s">
        <v>15</v>
      </c>
      <c r="B18" s="34">
        <v>-191516</v>
      </c>
      <c r="C18" s="34">
        <v>466263</v>
      </c>
      <c r="D18" s="53">
        <v>-46160.669093012606</v>
      </c>
      <c r="E18" s="36">
        <v>111295.88962619945</v>
      </c>
      <c r="F18" s="21"/>
      <c r="G18" s="21"/>
    </row>
    <row r="19" spans="1:7" ht="26.25" thickBot="1">
      <c r="A19" s="9" t="s">
        <v>135</v>
      </c>
      <c r="B19" s="35">
        <v>-397440</v>
      </c>
      <c r="C19" s="35">
        <v>-332840</v>
      </c>
      <c r="D19" s="53">
        <v>-95794.065896984743</v>
      </c>
      <c r="E19" s="36">
        <v>-79448.130997278844</v>
      </c>
      <c r="F19" s="21"/>
      <c r="G19" s="21"/>
    </row>
    <row r="20" spans="1:7" s="2" customFormat="1" ht="18" customHeight="1" thickBot="1">
      <c r="A20" s="3"/>
      <c r="B20" s="6" t="s">
        <v>141</v>
      </c>
      <c r="C20" s="6" t="s">
        <v>136</v>
      </c>
      <c r="D20" s="6" t="s">
        <v>141</v>
      </c>
      <c r="E20" s="6" t="s">
        <v>136</v>
      </c>
    </row>
    <row r="21" spans="1:7">
      <c r="A21" s="7" t="s">
        <v>17</v>
      </c>
      <c r="B21" s="26">
        <v>28199905</v>
      </c>
      <c r="C21" s="26">
        <v>28162749</v>
      </c>
      <c r="D21" s="24">
        <v>6896528.4910736112</v>
      </c>
      <c r="E21" s="22">
        <v>6607406.5645308876</v>
      </c>
      <c r="F21" s="21"/>
      <c r="G21" s="21"/>
    </row>
    <row r="22" spans="1:7">
      <c r="A22" s="8" t="s">
        <v>18</v>
      </c>
      <c r="B22" s="29">
        <v>5973087</v>
      </c>
      <c r="C22" s="29">
        <v>6396444</v>
      </c>
      <c r="D22" s="24">
        <v>1460769.6258253851</v>
      </c>
      <c r="E22" s="22">
        <v>1500702.4376510335</v>
      </c>
      <c r="F22" s="21"/>
      <c r="G22" s="21"/>
    </row>
    <row r="23" spans="1:7">
      <c r="A23" s="8" t="s">
        <v>19</v>
      </c>
      <c r="B23" s="29">
        <v>34172992</v>
      </c>
      <c r="C23" s="29">
        <v>34559193</v>
      </c>
      <c r="D23" s="24">
        <v>8357298.1168989968</v>
      </c>
      <c r="E23" s="22">
        <v>8108109.0021819212</v>
      </c>
      <c r="F23" s="21"/>
      <c r="G23" s="21"/>
    </row>
    <row r="24" spans="1:7">
      <c r="A24" s="8" t="s">
        <v>28</v>
      </c>
      <c r="B24" s="29">
        <v>8762747</v>
      </c>
      <c r="C24" s="29">
        <v>8762747</v>
      </c>
      <c r="D24" s="24">
        <v>2143004.8911714354</v>
      </c>
      <c r="E24" s="22">
        <v>2055872.885531286</v>
      </c>
      <c r="F24" s="21"/>
      <c r="G24" s="21"/>
    </row>
    <row r="25" spans="1:7" ht="25.5">
      <c r="A25" s="8" t="s">
        <v>21</v>
      </c>
      <c r="B25" s="29">
        <v>18482673</v>
      </c>
      <c r="C25" s="29">
        <v>17966448</v>
      </c>
      <c r="D25" s="24">
        <v>4520096.1115187081</v>
      </c>
      <c r="E25" s="22">
        <v>4215200.2439997187</v>
      </c>
      <c r="F25" s="21"/>
      <c r="G25" s="21"/>
    </row>
    <row r="26" spans="1:7">
      <c r="A26" s="8" t="s">
        <v>26</v>
      </c>
      <c r="B26" s="29">
        <v>30662</v>
      </c>
      <c r="C26" s="29">
        <v>30116</v>
      </c>
      <c r="D26" s="24">
        <v>7498.6549278552202</v>
      </c>
      <c r="E26" s="22">
        <v>7065.6687703821881</v>
      </c>
      <c r="F26" s="21"/>
      <c r="G26" s="21"/>
    </row>
    <row r="27" spans="1:7">
      <c r="A27" s="8" t="s">
        <v>22</v>
      </c>
      <c r="B27" s="29">
        <v>18513335</v>
      </c>
      <c r="C27" s="29">
        <v>17996564</v>
      </c>
      <c r="D27" s="24">
        <v>4527594.7664465634</v>
      </c>
      <c r="E27" s="22">
        <v>4222265.9127701009</v>
      </c>
      <c r="F27" s="21"/>
      <c r="G27" s="21"/>
    </row>
    <row r="28" spans="1:7">
      <c r="A28" s="8" t="s">
        <v>39</v>
      </c>
      <c r="B28" s="29">
        <v>11656205</v>
      </c>
      <c r="C28" s="29">
        <v>11744092</v>
      </c>
      <c r="D28" s="24">
        <v>2850624.8471508925</v>
      </c>
      <c r="E28" s="22">
        <v>2755341.4822982899</v>
      </c>
      <c r="F28" s="21"/>
      <c r="G28" s="21"/>
    </row>
    <row r="29" spans="1:7">
      <c r="A29" s="8" t="s">
        <v>24</v>
      </c>
      <c r="B29" s="29">
        <v>4003452</v>
      </c>
      <c r="C29" s="29">
        <v>4818537</v>
      </c>
      <c r="D29" s="24">
        <v>979077.50330154062</v>
      </c>
      <c r="E29" s="22">
        <v>1130501.6071135304</v>
      </c>
      <c r="F29" s="40"/>
      <c r="G29" s="21"/>
    </row>
    <row r="30" spans="1:7" ht="13.5" thickBot="1">
      <c r="A30" s="9" t="s">
        <v>25</v>
      </c>
      <c r="B30" s="31">
        <v>15659657</v>
      </c>
      <c r="C30" s="31">
        <v>16562629</v>
      </c>
      <c r="D30" s="24">
        <v>3829703.3504524329</v>
      </c>
      <c r="E30" s="22">
        <v>3885843.0894118203</v>
      </c>
      <c r="F30" s="21"/>
      <c r="G30" s="21"/>
    </row>
    <row r="31" spans="1:7" ht="30" customHeight="1" thickBot="1">
      <c r="A31" s="201" t="s">
        <v>36</v>
      </c>
      <c r="B31" s="202"/>
      <c r="C31" s="202"/>
      <c r="D31" s="202"/>
      <c r="E31" s="203"/>
    </row>
    <row r="32" spans="1:7" ht="17.25" customHeight="1" thickBot="1">
      <c r="A32" s="205"/>
      <c r="B32" s="194" t="s">
        <v>0</v>
      </c>
      <c r="C32" s="195"/>
      <c r="D32" s="196" t="s">
        <v>1</v>
      </c>
      <c r="E32" s="197"/>
    </row>
    <row r="33" spans="1:7" ht="31.5" thickBot="1">
      <c r="A33" s="206"/>
      <c r="B33" s="5" t="s">
        <v>140</v>
      </c>
      <c r="C33" s="5" t="s">
        <v>115</v>
      </c>
      <c r="D33" s="5" t="s">
        <v>140</v>
      </c>
      <c r="E33" s="5" t="s">
        <v>115</v>
      </c>
    </row>
    <row r="34" spans="1:7">
      <c r="A34" s="7" t="s">
        <v>3</v>
      </c>
      <c r="B34" s="26">
        <v>2436550</v>
      </c>
      <c r="C34" s="26">
        <v>2389317</v>
      </c>
      <c r="D34" s="24">
        <v>587276.14548434527</v>
      </c>
      <c r="E34" s="22">
        <v>570324.39012746455</v>
      </c>
      <c r="F34" s="39"/>
      <c r="G34" s="39"/>
    </row>
    <row r="35" spans="1:7">
      <c r="A35" s="8" t="s">
        <v>4</v>
      </c>
      <c r="B35" s="29">
        <v>24188</v>
      </c>
      <c r="C35" s="29">
        <v>18109</v>
      </c>
      <c r="D35" s="24">
        <v>5829.9790305864199</v>
      </c>
      <c r="E35" s="22">
        <v>4322.5760252064738</v>
      </c>
      <c r="F35" s="39"/>
      <c r="G35" s="39"/>
    </row>
    <row r="36" spans="1:7">
      <c r="A36" s="8" t="s">
        <v>37</v>
      </c>
      <c r="B36" s="29">
        <v>88666</v>
      </c>
      <c r="C36" s="29">
        <v>14394</v>
      </c>
      <c r="D36" s="24">
        <v>21370.965798163368</v>
      </c>
      <c r="E36" s="22">
        <v>3435.8141977371461</v>
      </c>
      <c r="F36" s="39"/>
      <c r="G36" s="39"/>
    </row>
    <row r="37" spans="1:7">
      <c r="A37" s="8" t="s">
        <v>6</v>
      </c>
      <c r="B37" s="29">
        <v>85812</v>
      </c>
      <c r="C37" s="29">
        <v>1755</v>
      </c>
      <c r="D37" s="24">
        <v>20683.07262165875</v>
      </c>
      <c r="E37" s="22">
        <v>418.91440301713851</v>
      </c>
      <c r="F37" s="39"/>
      <c r="G37" s="39"/>
    </row>
    <row r="38" spans="1:7">
      <c r="A38" s="8" t="s">
        <v>9</v>
      </c>
      <c r="B38" s="34">
        <v>12572</v>
      </c>
      <c r="C38" s="34">
        <v>6181</v>
      </c>
      <c r="D38" s="53">
        <v>3030.20077610933</v>
      </c>
      <c r="E38" s="36">
        <v>1475.3902706831527</v>
      </c>
      <c r="F38" s="39"/>
      <c r="G38" s="39"/>
    </row>
    <row r="39" spans="1:7">
      <c r="A39" s="8" t="s">
        <v>10</v>
      </c>
      <c r="B39" s="29">
        <v>98384</v>
      </c>
      <c r="C39" s="29">
        <v>7936</v>
      </c>
      <c r="D39" s="24">
        <v>23713.27339776808</v>
      </c>
      <c r="E39" s="22">
        <v>1894.3046737002912</v>
      </c>
      <c r="F39" s="39"/>
      <c r="G39" s="39"/>
    </row>
    <row r="40" spans="1:7" ht="25.5">
      <c r="A40" s="8" t="s">
        <v>29</v>
      </c>
      <c r="B40" s="30">
        <v>4.8964097841569881E-2</v>
      </c>
      <c r="C40" s="30">
        <v>1.0013983092336169E-3</v>
      </c>
      <c r="D40" s="25">
        <v>1.1801705956173896E-2</v>
      </c>
      <c r="E40" s="55">
        <v>2.39031438686594E-4</v>
      </c>
      <c r="F40" s="39"/>
      <c r="G40" s="39"/>
    </row>
    <row r="41" spans="1:7" ht="25.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39"/>
      <c r="G41" s="39"/>
    </row>
    <row r="42" spans="1:7">
      <c r="A42" s="8" t="s">
        <v>13</v>
      </c>
      <c r="B42" s="34">
        <v>109134</v>
      </c>
      <c r="C42" s="34">
        <v>-20407</v>
      </c>
      <c r="D42" s="53">
        <v>26304.321627419315</v>
      </c>
      <c r="E42" s="36">
        <v>-4871.1032606101116</v>
      </c>
      <c r="F42" s="39"/>
      <c r="G42" s="39"/>
    </row>
    <row r="43" spans="1:7">
      <c r="A43" s="8" t="s">
        <v>14</v>
      </c>
      <c r="B43" s="34">
        <v>-328171</v>
      </c>
      <c r="C43" s="34">
        <v>-565298</v>
      </c>
      <c r="D43" s="53">
        <v>-79098.315216081362</v>
      </c>
      <c r="E43" s="36">
        <v>-134935.31293263953</v>
      </c>
      <c r="F43" s="39"/>
      <c r="G43" s="39"/>
    </row>
    <row r="44" spans="1:7">
      <c r="A44" s="8" t="s">
        <v>15</v>
      </c>
      <c r="B44" s="34">
        <v>-187457</v>
      </c>
      <c r="C44" s="34">
        <v>562058</v>
      </c>
      <c r="D44" s="53">
        <v>-45182.337487044759</v>
      </c>
      <c r="E44" s="36">
        <v>134161.9324963002</v>
      </c>
      <c r="F44" s="39"/>
      <c r="G44" s="39"/>
    </row>
    <row r="45" spans="1:7" ht="26.25" thickBot="1">
      <c r="A45" s="9" t="s">
        <v>135</v>
      </c>
      <c r="B45" s="35">
        <v>-406494</v>
      </c>
      <c r="C45" s="35">
        <v>-23647</v>
      </c>
      <c r="D45" s="53">
        <v>-97976.33107570681</v>
      </c>
      <c r="E45" s="36">
        <v>-5644.4836969494436</v>
      </c>
      <c r="F45" s="39"/>
      <c r="G45" s="39"/>
    </row>
    <row r="46" spans="1:7" ht="18" customHeight="1" thickBot="1">
      <c r="A46" s="4"/>
      <c r="B46" s="58" t="s">
        <v>141</v>
      </c>
      <c r="C46" s="58" t="s">
        <v>136</v>
      </c>
      <c r="D46" s="58" t="s">
        <v>141</v>
      </c>
      <c r="E46" s="58" t="s">
        <v>136</v>
      </c>
      <c r="F46" s="39"/>
      <c r="G46" s="39"/>
    </row>
    <row r="47" spans="1:7">
      <c r="A47" s="7" t="s">
        <v>17</v>
      </c>
      <c r="B47" s="26">
        <v>26740966</v>
      </c>
      <c r="C47" s="26">
        <v>26617011</v>
      </c>
      <c r="D47" s="26">
        <v>6539733.4529224746</v>
      </c>
      <c r="E47" s="23">
        <v>6244753.0675926143</v>
      </c>
      <c r="F47" s="39"/>
      <c r="G47" s="39"/>
    </row>
    <row r="48" spans="1:7">
      <c r="A48" s="8" t="s">
        <v>18</v>
      </c>
      <c r="B48" s="29">
        <v>3660495</v>
      </c>
      <c r="C48" s="29">
        <v>3723519</v>
      </c>
      <c r="D48" s="27">
        <v>895205.42920029338</v>
      </c>
      <c r="E48" s="22">
        <v>873593.83431480662</v>
      </c>
      <c r="F48" s="39"/>
      <c r="G48" s="39"/>
    </row>
    <row r="49" spans="1:7">
      <c r="A49" s="8" t="s">
        <v>19</v>
      </c>
      <c r="B49" s="29">
        <v>30401461</v>
      </c>
      <c r="C49" s="29">
        <v>30340530</v>
      </c>
      <c r="D49" s="27">
        <v>7434937.8821227681</v>
      </c>
      <c r="E49" s="22">
        <v>7118346.9019074216</v>
      </c>
      <c r="F49" s="39"/>
      <c r="G49" s="39"/>
    </row>
    <row r="50" spans="1:7">
      <c r="A50" s="8" t="s">
        <v>28</v>
      </c>
      <c r="B50" s="29">
        <v>8762747</v>
      </c>
      <c r="C50" s="29">
        <v>8762747</v>
      </c>
      <c r="D50" s="27">
        <v>2143004.8911714354</v>
      </c>
      <c r="E50" s="22">
        <v>2055872.885531286</v>
      </c>
      <c r="F50" s="39"/>
      <c r="G50" s="39"/>
    </row>
    <row r="51" spans="1:7">
      <c r="A51" s="8" t="s">
        <v>142</v>
      </c>
      <c r="B51" s="29">
        <v>20337951</v>
      </c>
      <c r="C51" s="29">
        <v>20239567</v>
      </c>
      <c r="D51" s="27">
        <v>4973820.249449743</v>
      </c>
      <c r="E51" s="22">
        <v>4748508.3171057878</v>
      </c>
      <c r="F51" s="39"/>
      <c r="G51" s="39"/>
    </row>
    <row r="52" spans="1:7">
      <c r="A52" s="8" t="s">
        <v>39</v>
      </c>
      <c r="B52" s="29">
        <v>7463789</v>
      </c>
      <c r="C52" s="29">
        <v>7511096</v>
      </c>
      <c r="D52" s="27">
        <v>1825333.5778919049</v>
      </c>
      <c r="E52" s="22">
        <v>1762216.6435961805</v>
      </c>
      <c r="F52" s="39"/>
      <c r="G52" s="39"/>
    </row>
    <row r="53" spans="1:7">
      <c r="A53" s="8" t="s">
        <v>24</v>
      </c>
      <c r="B53" s="29">
        <v>2599721</v>
      </c>
      <c r="C53" s="29">
        <v>2589867</v>
      </c>
      <c r="D53" s="27">
        <v>635784.05478112004</v>
      </c>
      <c r="E53" s="22">
        <v>607621.94120545255</v>
      </c>
      <c r="F53" s="39"/>
      <c r="G53" s="39"/>
    </row>
    <row r="54" spans="1:7" ht="13.5" thickBot="1">
      <c r="A54" s="10" t="s">
        <v>25</v>
      </c>
      <c r="B54" s="31">
        <v>10063510</v>
      </c>
      <c r="C54" s="31">
        <v>10100963</v>
      </c>
      <c r="D54" s="28">
        <v>2461117.6326730251</v>
      </c>
      <c r="E54" s="57">
        <v>2369838.5848016329</v>
      </c>
      <c r="F54" s="39"/>
      <c r="G54" s="39"/>
    </row>
    <row r="55" spans="1:7" ht="14.25">
      <c r="F55"/>
    </row>
    <row r="56" spans="1:7" ht="14.25">
      <c r="F56"/>
    </row>
    <row r="57" spans="1:7" ht="14.25">
      <c r="A57" s="1" t="s">
        <v>143</v>
      </c>
      <c r="F57"/>
    </row>
    <row r="58" spans="1:7" ht="25.5" customHeight="1">
      <c r="A58" s="191" t="s">
        <v>144</v>
      </c>
      <c r="B58" s="204"/>
      <c r="C58" s="204"/>
      <c r="D58" s="204"/>
      <c r="E58" s="204"/>
      <c r="F58"/>
    </row>
    <row r="59" spans="1:7" ht="39" customHeight="1">
      <c r="A59" s="191" t="s">
        <v>145</v>
      </c>
      <c r="B59" s="191"/>
      <c r="C59" s="191"/>
      <c r="D59" s="191"/>
      <c r="E59" s="191"/>
      <c r="F59"/>
    </row>
    <row r="60" spans="1:7" ht="14.25"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  <row r="65" spans="6:6" ht="14.25">
      <c r="F65"/>
    </row>
  </sheetData>
  <customSheetViews>
    <customSheetView guid="{CD05A7CF-C49A-4C37-B7FB-6A65872FB4F2}" showPageBreaks="1" printArea="1" topLeftCell="A46">
      <selection activeCell="E62" sqref="A4:E62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61" workbookViewId="0">
      <selection activeCell="L62" sqref="L62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31.5" thickBot="1">
      <c r="A2" s="193"/>
      <c r="B2" s="5" t="s">
        <v>146</v>
      </c>
      <c r="C2" s="5" t="s">
        <v>121</v>
      </c>
      <c r="D2" s="5" t="s">
        <v>146</v>
      </c>
      <c r="E2" s="5" t="s">
        <v>121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9184291</v>
      </c>
      <c r="C4" s="26">
        <v>9226315</v>
      </c>
      <c r="D4" s="24">
        <v>2221593.8172758278</v>
      </c>
      <c r="E4" s="22">
        <v>2208097.5971663794</v>
      </c>
      <c r="F4" s="19"/>
      <c r="G4" s="19"/>
      <c r="H4" s="14"/>
    </row>
    <row r="5" spans="1:8">
      <c r="A5" s="8" t="s">
        <v>4</v>
      </c>
      <c r="B5" s="29">
        <v>1044302</v>
      </c>
      <c r="C5" s="29">
        <v>1082454</v>
      </c>
      <c r="D5" s="24">
        <v>252606.85518008756</v>
      </c>
      <c r="E5" s="22">
        <v>259059.44859276278</v>
      </c>
      <c r="F5" s="19"/>
      <c r="G5" s="19"/>
      <c r="H5" s="14"/>
    </row>
    <row r="6" spans="1:8">
      <c r="A6" s="8" t="s">
        <v>37</v>
      </c>
      <c r="B6" s="29">
        <v>858803</v>
      </c>
      <c r="C6" s="29">
        <v>925543</v>
      </c>
      <c r="D6" s="24">
        <v>207736.38760552477</v>
      </c>
      <c r="E6" s="22">
        <v>221506.55753398431</v>
      </c>
      <c r="F6" s="21"/>
      <c r="G6" s="21"/>
    </row>
    <row r="7" spans="1:8">
      <c r="A7" s="8" t="s">
        <v>6</v>
      </c>
      <c r="B7" s="29">
        <v>720387</v>
      </c>
      <c r="C7" s="29">
        <v>733922</v>
      </c>
      <c r="D7" s="24">
        <v>174254.85595413754</v>
      </c>
      <c r="E7" s="22">
        <v>175645.65900823282</v>
      </c>
      <c r="F7" s="21"/>
      <c r="G7" s="40"/>
    </row>
    <row r="8" spans="1:8" ht="25.5">
      <c r="A8" s="8" t="s">
        <v>7</v>
      </c>
      <c r="B8" s="29">
        <v>718524</v>
      </c>
      <c r="C8" s="29">
        <v>730290</v>
      </c>
      <c r="D8" s="24">
        <v>173804.21373454924</v>
      </c>
      <c r="E8" s="22">
        <v>174777.4267662263</v>
      </c>
      <c r="F8" s="21"/>
      <c r="G8" s="21"/>
    </row>
    <row r="9" spans="1:8">
      <c r="A9" s="8" t="s">
        <v>8</v>
      </c>
      <c r="B9" s="29">
        <v>1863</v>
      </c>
      <c r="C9" s="29">
        <v>3632</v>
      </c>
      <c r="D9" s="24">
        <v>450.64221958830217</v>
      </c>
      <c r="E9" s="22">
        <v>869.23224200650964</v>
      </c>
      <c r="F9" s="21"/>
      <c r="G9" s="21"/>
    </row>
    <row r="10" spans="1:8">
      <c r="A10" s="8" t="s">
        <v>9</v>
      </c>
      <c r="B10" s="33">
        <v>40711</v>
      </c>
      <c r="C10" s="33">
        <v>-12770</v>
      </c>
      <c r="D10" s="85">
        <v>9846.6089112503323</v>
      </c>
      <c r="E10" s="86">
        <v>-3056.193758376412</v>
      </c>
      <c r="F10" s="40"/>
      <c r="G10" s="21"/>
    </row>
    <row r="11" spans="1:8">
      <c r="A11" s="8" t="s">
        <v>10</v>
      </c>
      <c r="B11" s="29">
        <v>761098</v>
      </c>
      <c r="C11" s="29">
        <v>721152</v>
      </c>
      <c r="D11" s="24">
        <v>184102.46486538785</v>
      </c>
      <c r="E11" s="22">
        <v>172590.46524985641</v>
      </c>
      <c r="F11" s="21"/>
      <c r="G11" s="21"/>
    </row>
    <row r="12" spans="1:8" ht="25.5">
      <c r="A12" s="8" t="s">
        <v>11</v>
      </c>
      <c r="B12" s="29">
        <v>759233</v>
      </c>
      <c r="C12" s="29">
        <v>717505</v>
      </c>
      <c r="D12" s="24">
        <v>183651.33886456545</v>
      </c>
      <c r="E12" s="22">
        <v>171716.6431169826</v>
      </c>
      <c r="F12" s="21"/>
      <c r="G12" s="40"/>
    </row>
    <row r="13" spans="1:8" ht="25.5">
      <c r="A13" s="8" t="s">
        <v>12</v>
      </c>
      <c r="B13" s="29">
        <v>1865</v>
      </c>
      <c r="C13" s="29">
        <v>3647</v>
      </c>
      <c r="D13" s="24">
        <v>451.12600082242807</v>
      </c>
      <c r="E13" s="22">
        <v>872.82213287382729</v>
      </c>
      <c r="F13" s="21"/>
      <c r="G13" s="21"/>
    </row>
    <row r="14" spans="1:8" ht="25.5">
      <c r="A14" s="8" t="s">
        <v>29</v>
      </c>
      <c r="B14" s="30">
        <v>0.40998787392807712</v>
      </c>
      <c r="C14" s="30">
        <v>0.41670152207989636</v>
      </c>
      <c r="D14" s="25">
        <v>9.9172219812795309E-2</v>
      </c>
      <c r="E14" s="55">
        <v>9.9727532567465152E-2</v>
      </c>
      <c r="F14" s="40"/>
      <c r="G14" s="40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34">
        <v>1621060</v>
      </c>
      <c r="C16" s="34">
        <v>997673</v>
      </c>
      <c r="D16" s="53">
        <v>392119.20369608863</v>
      </c>
      <c r="E16" s="36">
        <v>238769.14608462571</v>
      </c>
      <c r="F16" s="21"/>
      <c r="G16" s="21"/>
    </row>
    <row r="17" spans="1:7">
      <c r="A17" s="8" t="s">
        <v>14</v>
      </c>
      <c r="B17" s="34">
        <v>-1813261</v>
      </c>
      <c r="C17" s="34">
        <v>-1712282</v>
      </c>
      <c r="D17" s="53">
        <v>-438610.8221862074</v>
      </c>
      <c r="E17" s="36">
        <v>-409793.70093815814</v>
      </c>
      <c r="F17" s="21"/>
      <c r="G17" s="21"/>
    </row>
    <row r="18" spans="1:7">
      <c r="A18" s="8" t="s">
        <v>15</v>
      </c>
      <c r="B18" s="34">
        <v>-337570</v>
      </c>
      <c r="C18" s="34">
        <v>404871</v>
      </c>
      <c r="D18" s="53">
        <v>-81655.015601944804</v>
      </c>
      <c r="E18" s="36">
        <v>96896.180356117184</v>
      </c>
      <c r="F18" s="21"/>
      <c r="G18" s="21"/>
    </row>
    <row r="19" spans="1:7" ht="26.25" thickBot="1">
      <c r="A19" s="9" t="s">
        <v>135</v>
      </c>
      <c r="B19" s="35">
        <v>-529771</v>
      </c>
      <c r="C19" s="35">
        <v>-309738</v>
      </c>
      <c r="D19" s="53">
        <v>-128146.63409206357</v>
      </c>
      <c r="E19" s="36">
        <v>-74129.37449741528</v>
      </c>
      <c r="F19" s="21"/>
      <c r="G19" s="40"/>
    </row>
    <row r="20" spans="1:7" s="2" customFormat="1" ht="18" customHeight="1" thickBot="1">
      <c r="A20" s="3"/>
      <c r="B20" s="58" t="s">
        <v>147</v>
      </c>
      <c r="C20" s="58" t="s">
        <v>136</v>
      </c>
      <c r="D20" s="58" t="s">
        <v>147</v>
      </c>
      <c r="E20" s="58" t="s">
        <v>136</v>
      </c>
    </row>
    <row r="21" spans="1:7">
      <c r="A21" s="7" t="s">
        <v>17</v>
      </c>
      <c r="B21" s="26">
        <v>28691479</v>
      </c>
      <c r="C21" s="26">
        <v>28162749</v>
      </c>
      <c r="D21" s="24">
        <v>6840425.0905969869</v>
      </c>
      <c r="E21" s="22">
        <v>6607406.5645308876</v>
      </c>
      <c r="F21" s="21"/>
      <c r="G21" s="21"/>
    </row>
    <row r="22" spans="1:7">
      <c r="A22" s="8" t="s">
        <v>18</v>
      </c>
      <c r="B22" s="29">
        <v>5630595</v>
      </c>
      <c r="C22" s="29">
        <v>6396444</v>
      </c>
      <c r="D22" s="24">
        <v>1342407.7341216861</v>
      </c>
      <c r="E22" s="22">
        <v>1500702.4376510335</v>
      </c>
      <c r="F22" s="21"/>
      <c r="G22" s="21"/>
    </row>
    <row r="23" spans="1:7">
      <c r="A23" s="8" t="s">
        <v>19</v>
      </c>
      <c r="B23" s="29">
        <v>34322074</v>
      </c>
      <c r="C23" s="29">
        <v>34559193</v>
      </c>
      <c r="D23" s="24">
        <v>8182832.8247186728</v>
      </c>
      <c r="E23" s="22">
        <v>8108109.0021819212</v>
      </c>
      <c r="F23" s="21"/>
      <c r="G23" s="21"/>
    </row>
    <row r="24" spans="1:7">
      <c r="A24" s="8" t="s">
        <v>28</v>
      </c>
      <c r="B24" s="29">
        <v>8762747</v>
      </c>
      <c r="C24" s="29">
        <v>8762747</v>
      </c>
      <c r="D24" s="24">
        <v>2089153.8718291055</v>
      </c>
      <c r="E24" s="22">
        <v>2055872.885531286</v>
      </c>
      <c r="F24" s="21"/>
      <c r="G24" s="21"/>
    </row>
    <row r="25" spans="1:7" ht="25.5">
      <c r="A25" s="8" t="s">
        <v>21</v>
      </c>
      <c r="B25" s="29">
        <v>18462754</v>
      </c>
      <c r="C25" s="29">
        <v>17966448</v>
      </c>
      <c r="D25" s="24">
        <v>4401762.8266259776</v>
      </c>
      <c r="E25" s="22">
        <v>4215200.2439997187</v>
      </c>
      <c r="F25" s="21"/>
      <c r="G25" s="21"/>
    </row>
    <row r="26" spans="1:7">
      <c r="A26" s="8" t="s">
        <v>26</v>
      </c>
      <c r="B26" s="29">
        <v>29040</v>
      </c>
      <c r="C26" s="29">
        <v>30116</v>
      </c>
      <c r="D26" s="24">
        <v>6923.5170703795538</v>
      </c>
      <c r="E26" s="22">
        <v>7065.6687703821881</v>
      </c>
      <c r="F26" s="21"/>
      <c r="G26" s="21"/>
    </row>
    <row r="27" spans="1:7">
      <c r="A27" s="8" t="s">
        <v>22</v>
      </c>
      <c r="B27" s="29">
        <v>18491794</v>
      </c>
      <c r="C27" s="29">
        <v>17996564</v>
      </c>
      <c r="D27" s="24">
        <v>4408687.3436963568</v>
      </c>
      <c r="E27" s="22">
        <v>4222265.9127701009</v>
      </c>
      <c r="F27" s="40"/>
      <c r="G27" s="21"/>
    </row>
    <row r="28" spans="1:7">
      <c r="A28" s="8" t="s">
        <v>39</v>
      </c>
      <c r="B28" s="29">
        <v>11777452</v>
      </c>
      <c r="C28" s="29">
        <v>11744092</v>
      </c>
      <c r="D28" s="24">
        <v>2807899.1035666605</v>
      </c>
      <c r="E28" s="22">
        <v>2755341.4822982899</v>
      </c>
      <c r="F28" s="21"/>
      <c r="G28" s="21"/>
    </row>
    <row r="29" spans="1:7">
      <c r="A29" s="8" t="s">
        <v>24</v>
      </c>
      <c r="B29" s="29">
        <v>4052828</v>
      </c>
      <c r="C29" s="29">
        <v>4818537</v>
      </c>
      <c r="D29" s="24">
        <v>966247.37745565514</v>
      </c>
      <c r="E29" s="22">
        <v>1130501.6071135304</v>
      </c>
      <c r="F29" s="21"/>
      <c r="G29" s="21"/>
    </row>
    <row r="30" spans="1:7" ht="13.5" thickBot="1">
      <c r="A30" s="9" t="s">
        <v>25</v>
      </c>
      <c r="B30" s="31">
        <v>15830280</v>
      </c>
      <c r="C30" s="31">
        <v>16562629</v>
      </c>
      <c r="D30" s="24">
        <v>3774146.4810223156</v>
      </c>
      <c r="E30" s="22">
        <v>3885843.0894118203</v>
      </c>
      <c r="F30" s="21"/>
      <c r="G30" s="21"/>
    </row>
    <row r="31" spans="1:7" ht="30" customHeight="1" thickBot="1">
      <c r="A31" s="201" t="s">
        <v>36</v>
      </c>
      <c r="B31" s="202"/>
      <c r="C31" s="202"/>
      <c r="D31" s="202"/>
      <c r="E31" s="203"/>
    </row>
    <row r="32" spans="1:7" ht="17.25" customHeight="1" thickBot="1">
      <c r="A32" s="205"/>
      <c r="B32" s="194" t="s">
        <v>0</v>
      </c>
      <c r="C32" s="195"/>
      <c r="D32" s="196" t="s">
        <v>1</v>
      </c>
      <c r="E32" s="197"/>
    </row>
    <row r="33" spans="1:7" ht="31.5" thickBot="1">
      <c r="A33" s="206"/>
      <c r="B33" s="5" t="s">
        <v>146</v>
      </c>
      <c r="C33" s="5" t="s">
        <v>121</v>
      </c>
      <c r="D33" s="5" t="s">
        <v>146</v>
      </c>
      <c r="E33" s="5" t="s">
        <v>121</v>
      </c>
    </row>
    <row r="34" spans="1:7">
      <c r="A34" s="7" t="s">
        <v>3</v>
      </c>
      <c r="B34" s="26">
        <v>4643560</v>
      </c>
      <c r="C34" s="26">
        <v>4275556</v>
      </c>
      <c r="D34" s="24">
        <v>1123233.5937688977</v>
      </c>
      <c r="E34" s="22">
        <v>1023251.9624736742</v>
      </c>
      <c r="F34" s="21"/>
      <c r="G34" s="21"/>
    </row>
    <row r="35" spans="1:7">
      <c r="A35" s="8" t="s">
        <v>4</v>
      </c>
      <c r="B35" s="29">
        <v>31286</v>
      </c>
      <c r="C35" s="29">
        <v>25613</v>
      </c>
      <c r="D35" s="24">
        <v>7567.7898454318956</v>
      </c>
      <c r="E35" s="22">
        <v>6129.8583189737701</v>
      </c>
      <c r="F35" s="21"/>
      <c r="G35" s="21"/>
    </row>
    <row r="36" spans="1:7">
      <c r="A36" s="8" t="s">
        <v>37</v>
      </c>
      <c r="B36" s="29">
        <v>1539774</v>
      </c>
      <c r="C36" s="29">
        <v>1106355</v>
      </c>
      <c r="D36" s="24">
        <v>372456.88299750851</v>
      </c>
      <c r="E36" s="22">
        <v>264779.58070074668</v>
      </c>
      <c r="F36" s="21"/>
      <c r="G36" s="21"/>
    </row>
    <row r="37" spans="1:7">
      <c r="A37" s="8" t="s">
        <v>6</v>
      </c>
      <c r="B37" s="29">
        <v>1537158</v>
      </c>
      <c r="C37" s="29">
        <v>1089212</v>
      </c>
      <c r="D37" s="24">
        <v>371824.09714327182</v>
      </c>
      <c r="E37" s="22">
        <v>260676.81409151829</v>
      </c>
      <c r="F37" s="21"/>
      <c r="G37" s="21"/>
    </row>
    <row r="38" spans="1:7">
      <c r="A38" s="8" t="s">
        <v>9</v>
      </c>
      <c r="B38" s="34">
        <v>39398</v>
      </c>
      <c r="C38" s="34">
        <v>-18270</v>
      </c>
      <c r="D38" s="53">
        <v>9530.0065310466598</v>
      </c>
      <c r="E38" s="36">
        <v>-4373.4870763928775</v>
      </c>
      <c r="F38" s="21"/>
      <c r="G38" s="40"/>
    </row>
    <row r="39" spans="1:7">
      <c r="A39" s="8" t="s">
        <v>10</v>
      </c>
      <c r="B39" s="29">
        <v>1576556</v>
      </c>
      <c r="C39" s="29">
        <v>1070942</v>
      </c>
      <c r="D39" s="24">
        <v>381354.10367431847</v>
      </c>
      <c r="E39" s="22">
        <v>256304.32701512543</v>
      </c>
      <c r="F39" s="21"/>
      <c r="G39" s="21"/>
    </row>
    <row r="40" spans="1:7" ht="25.5">
      <c r="A40" s="8" t="s">
        <v>29</v>
      </c>
      <c r="B40" s="30">
        <v>0.87709824628201039</v>
      </c>
      <c r="C40" s="30">
        <v>0.62150145595268735</v>
      </c>
      <c r="D40" s="25">
        <v>0.21216183601799918</v>
      </c>
      <c r="E40" s="55">
        <v>0.14874149338327766</v>
      </c>
      <c r="F40" s="40"/>
      <c r="G40" s="40"/>
    </row>
    <row r="41" spans="1:7" ht="25.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21"/>
      <c r="G41" s="21"/>
    </row>
    <row r="42" spans="1:7">
      <c r="A42" s="8" t="s">
        <v>13</v>
      </c>
      <c r="B42" s="34">
        <v>152973</v>
      </c>
      <c r="C42" s="34">
        <v>21699</v>
      </c>
      <c r="D42" s="53">
        <v>37002.733363972809</v>
      </c>
      <c r="E42" s="36">
        <v>5193.1361286616884</v>
      </c>
      <c r="F42" s="21"/>
      <c r="G42" s="21"/>
    </row>
    <row r="43" spans="1:7">
      <c r="A43" s="8" t="s">
        <v>14</v>
      </c>
      <c r="B43" s="34">
        <v>253885</v>
      </c>
      <c r="C43" s="34">
        <v>-342667</v>
      </c>
      <c r="D43" s="53">
        <v>61412.399313030648</v>
      </c>
      <c r="E43" s="36">
        <v>-82009.142255408777</v>
      </c>
      <c r="F43" s="21"/>
      <c r="G43" s="21"/>
    </row>
    <row r="44" spans="1:7">
      <c r="A44" s="8" t="s">
        <v>15</v>
      </c>
      <c r="B44" s="34">
        <v>-359621</v>
      </c>
      <c r="C44" s="34">
        <v>499605</v>
      </c>
      <c r="D44" s="53">
        <v>-86988.945598800216</v>
      </c>
      <c r="E44" s="36">
        <v>119568.49511774842</v>
      </c>
      <c r="F44" s="21"/>
      <c r="G44" s="21"/>
    </row>
    <row r="45" spans="1:7" ht="26.25" thickBot="1">
      <c r="A45" s="9" t="s">
        <v>135</v>
      </c>
      <c r="B45" s="35">
        <v>47237</v>
      </c>
      <c r="C45" s="35">
        <v>178637</v>
      </c>
      <c r="D45" s="53">
        <v>11426.187078203237</v>
      </c>
      <c r="E45" s="36">
        <v>42752.488991001344</v>
      </c>
      <c r="F45" s="21"/>
      <c r="G45" s="21"/>
    </row>
    <row r="46" spans="1:7" ht="18" customHeight="1" thickBot="1">
      <c r="A46" s="4"/>
      <c r="B46" s="58" t="s">
        <v>147</v>
      </c>
      <c r="C46" s="58" t="s">
        <v>136</v>
      </c>
      <c r="D46" s="58" t="s">
        <v>147</v>
      </c>
      <c r="E46" s="58" t="s">
        <v>136</v>
      </c>
    </row>
    <row r="47" spans="1:7">
      <c r="A47" s="7" t="s">
        <v>17</v>
      </c>
      <c r="B47" s="26">
        <v>27963419</v>
      </c>
      <c r="C47" s="26">
        <v>26617011</v>
      </c>
      <c r="D47" s="26">
        <v>6666846.0328056458</v>
      </c>
      <c r="E47" s="23">
        <v>6244753.0675926143</v>
      </c>
      <c r="F47" s="21"/>
      <c r="G47" s="21"/>
    </row>
    <row r="48" spans="1:7">
      <c r="A48" s="8" t="s">
        <v>18</v>
      </c>
      <c r="B48" s="29">
        <v>3238972</v>
      </c>
      <c r="C48" s="29">
        <v>3723519</v>
      </c>
      <c r="D48" s="27">
        <v>772213.42742704565</v>
      </c>
      <c r="E48" s="22">
        <v>873593.83431480662</v>
      </c>
      <c r="F48" s="21"/>
      <c r="G48" s="21"/>
    </row>
    <row r="49" spans="1:7">
      <c r="A49" s="8" t="s">
        <v>19</v>
      </c>
      <c r="B49" s="29">
        <v>31202391</v>
      </c>
      <c r="C49" s="29">
        <v>30340530</v>
      </c>
      <c r="D49" s="27">
        <v>7439059.4602326918</v>
      </c>
      <c r="E49" s="22">
        <v>7118346.9019074216</v>
      </c>
      <c r="F49" s="21"/>
      <c r="G49" s="21"/>
    </row>
    <row r="50" spans="1:7">
      <c r="A50" s="8" t="s">
        <v>28</v>
      </c>
      <c r="B50" s="29">
        <v>8762747</v>
      </c>
      <c r="C50" s="29">
        <v>8762747</v>
      </c>
      <c r="D50" s="27">
        <v>2089153.8718291055</v>
      </c>
      <c r="E50" s="22">
        <v>2055872.885531286</v>
      </c>
      <c r="F50" s="21"/>
      <c r="G50" s="21"/>
    </row>
    <row r="51" spans="1:7">
      <c r="A51" s="8" t="s">
        <v>142</v>
      </c>
      <c r="B51" s="29">
        <v>21553241</v>
      </c>
      <c r="C51" s="29">
        <v>20239567</v>
      </c>
      <c r="D51" s="27">
        <v>5138575.4815945067</v>
      </c>
      <c r="E51" s="22">
        <v>4748508.3171057878</v>
      </c>
      <c r="F51" s="21"/>
      <c r="G51" s="21"/>
    </row>
    <row r="52" spans="1:7">
      <c r="A52" s="8" t="s">
        <v>39</v>
      </c>
      <c r="B52" s="29">
        <v>7459458</v>
      </c>
      <c r="C52" s="29">
        <v>7511096</v>
      </c>
      <c r="D52" s="27">
        <v>1778432.6721342744</v>
      </c>
      <c r="E52" s="22">
        <v>1762216.6435961805</v>
      </c>
      <c r="F52" s="21"/>
      <c r="G52" s="21"/>
    </row>
    <row r="53" spans="1:7">
      <c r="A53" s="8" t="s">
        <v>24</v>
      </c>
      <c r="B53" s="29">
        <v>2189692</v>
      </c>
      <c r="C53" s="29">
        <v>2589867</v>
      </c>
      <c r="D53" s="27">
        <v>522051.30650390999</v>
      </c>
      <c r="E53" s="22">
        <v>607621.94120545255</v>
      </c>
      <c r="F53" s="21"/>
      <c r="G53" s="21"/>
    </row>
    <row r="54" spans="1:7" ht="13.5" thickBot="1">
      <c r="A54" s="10" t="s">
        <v>25</v>
      </c>
      <c r="B54" s="31">
        <v>9649150</v>
      </c>
      <c r="C54" s="31">
        <v>10100963</v>
      </c>
      <c r="D54" s="28">
        <v>2300483.9786381843</v>
      </c>
      <c r="E54" s="57">
        <v>2369838.5848016329</v>
      </c>
      <c r="F54" s="21"/>
      <c r="G54" s="21"/>
    </row>
    <row r="56" spans="1:7" ht="14.25">
      <c r="F56"/>
    </row>
    <row r="57" spans="1:7" ht="14.25">
      <c r="A57" s="1" t="s">
        <v>148</v>
      </c>
      <c r="F57"/>
    </row>
    <row r="58" spans="1:7" ht="25.5" customHeight="1">
      <c r="A58" s="191" t="s">
        <v>149</v>
      </c>
      <c r="B58" s="204"/>
      <c r="C58" s="204"/>
      <c r="D58" s="204"/>
      <c r="E58" s="204"/>
      <c r="F58"/>
    </row>
    <row r="59" spans="1:7" ht="39" customHeight="1">
      <c r="A59" s="191" t="s">
        <v>150</v>
      </c>
      <c r="B59" s="191"/>
      <c r="C59" s="191"/>
      <c r="D59" s="191"/>
      <c r="E59" s="191"/>
      <c r="F59"/>
    </row>
    <row r="60" spans="1:7" ht="14.25">
      <c r="F60"/>
    </row>
    <row r="61" spans="1:7" ht="14.25">
      <c r="F61"/>
    </row>
    <row r="62" spans="1:7" ht="14.25">
      <c r="F62"/>
    </row>
    <row r="63" spans="1:7" ht="14.25">
      <c r="F63"/>
    </row>
  </sheetData>
  <customSheetViews>
    <customSheetView guid="{CD05A7CF-C49A-4C37-B7FB-6A65872FB4F2}" showPageBreaks="1" printArea="1" topLeftCell="A43">
      <selection activeCell="A4" sqref="A4:E59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46">
      <selection activeCell="L48" sqref="L48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70" workbookViewId="0">
      <selection activeCell="L12" sqref="L12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31.5" thickBot="1">
      <c r="A2" s="193"/>
      <c r="B2" s="5" t="s">
        <v>151</v>
      </c>
      <c r="C2" s="5" t="s">
        <v>127</v>
      </c>
      <c r="D2" s="5" t="s">
        <v>151</v>
      </c>
      <c r="E2" s="5" t="s">
        <v>127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13634241</v>
      </c>
      <c r="C4" s="26">
        <v>13717681</v>
      </c>
      <c r="D4" s="24">
        <v>3278643.9822051218</v>
      </c>
      <c r="E4" s="22">
        <v>3281506.3512188122</v>
      </c>
      <c r="F4" s="42"/>
      <c r="G4" s="42"/>
      <c r="H4" s="14"/>
    </row>
    <row r="5" spans="1:8">
      <c r="A5" s="8" t="s">
        <v>4</v>
      </c>
      <c r="B5" s="29">
        <v>1532260</v>
      </c>
      <c r="C5" s="29">
        <v>1546941</v>
      </c>
      <c r="D5" s="24">
        <v>368464.59059757122</v>
      </c>
      <c r="E5" s="22">
        <v>370055.01997464296</v>
      </c>
      <c r="F5" s="42"/>
      <c r="G5" s="42"/>
      <c r="H5" s="14"/>
    </row>
    <row r="6" spans="1:8">
      <c r="A6" s="8" t="s">
        <v>37</v>
      </c>
      <c r="B6" s="29">
        <v>1313679</v>
      </c>
      <c r="C6" s="29">
        <v>1312496</v>
      </c>
      <c r="D6" s="24">
        <v>315902.12817121559</v>
      </c>
      <c r="E6" s="22">
        <v>313971.72451737913</v>
      </c>
      <c r="F6" s="43"/>
      <c r="G6" s="43"/>
    </row>
    <row r="7" spans="1:8">
      <c r="A7" s="8" t="s">
        <v>6</v>
      </c>
      <c r="B7" s="29">
        <v>1079155</v>
      </c>
      <c r="C7" s="29">
        <v>1053058</v>
      </c>
      <c r="D7" s="24">
        <v>259505.83142960203</v>
      </c>
      <c r="E7" s="22">
        <v>251909.67155467311</v>
      </c>
      <c r="F7" s="43"/>
      <c r="G7" s="43"/>
    </row>
    <row r="8" spans="1:8" ht="25.5">
      <c r="A8" s="8" t="s">
        <v>7</v>
      </c>
      <c r="B8" s="29">
        <v>1076641</v>
      </c>
      <c r="C8" s="29">
        <v>1048701</v>
      </c>
      <c r="D8" s="24">
        <v>258901.28652158228</v>
      </c>
      <c r="E8" s="22">
        <v>250868.40186111044</v>
      </c>
      <c r="F8" s="43"/>
      <c r="G8" s="43"/>
    </row>
    <row r="9" spans="1:8">
      <c r="A9" s="8" t="s">
        <v>8</v>
      </c>
      <c r="B9" s="29">
        <v>2514</v>
      </c>
      <c r="C9" s="29">
        <v>4357</v>
      </c>
      <c r="D9" s="24">
        <v>604.5449080197186</v>
      </c>
      <c r="E9" s="22">
        <v>1042.269693562663</v>
      </c>
      <c r="F9" s="43"/>
      <c r="G9" s="43"/>
    </row>
    <row r="10" spans="1:8">
      <c r="A10" s="8" t="s">
        <v>9</v>
      </c>
      <c r="B10" s="33">
        <v>57241</v>
      </c>
      <c r="C10" s="33">
        <v>-17390</v>
      </c>
      <c r="D10" s="85">
        <v>13764.819045328844</v>
      </c>
      <c r="E10" s="86">
        <v>-4159.9885175705094</v>
      </c>
      <c r="F10" s="43"/>
      <c r="G10" s="43"/>
    </row>
    <row r="11" spans="1:8">
      <c r="A11" s="8" t="s">
        <v>10</v>
      </c>
      <c r="B11" s="29">
        <v>1136396</v>
      </c>
      <c r="C11" s="29">
        <v>1035668</v>
      </c>
      <c r="D11" s="24">
        <v>273270.65047493088</v>
      </c>
      <c r="E11" s="22">
        <v>247749.6830371026</v>
      </c>
      <c r="F11" s="43"/>
      <c r="G11" s="43"/>
    </row>
    <row r="12" spans="1:8" ht="25.5">
      <c r="A12" s="8" t="s">
        <v>11</v>
      </c>
      <c r="B12" s="29">
        <v>1133869</v>
      </c>
      <c r="C12" s="29">
        <v>1031283</v>
      </c>
      <c r="D12" s="24">
        <v>272662.97943970183</v>
      </c>
      <c r="E12" s="22">
        <v>246700.71525967037</v>
      </c>
      <c r="F12" s="43"/>
      <c r="G12" s="43"/>
    </row>
    <row r="13" spans="1:8" ht="25.5">
      <c r="A13" s="8" t="s">
        <v>12</v>
      </c>
      <c r="B13" s="29">
        <v>2527</v>
      </c>
      <c r="C13" s="29">
        <v>4385</v>
      </c>
      <c r="D13" s="24">
        <v>607.67103522904893</v>
      </c>
      <c r="E13" s="22">
        <v>1048.9677774322417</v>
      </c>
      <c r="F13" s="43"/>
      <c r="G13" s="43"/>
    </row>
    <row r="14" spans="1:8" ht="25.5">
      <c r="A14" s="8" t="s">
        <v>29</v>
      </c>
      <c r="B14" s="30">
        <v>0.61432847695247328</v>
      </c>
      <c r="C14" s="30">
        <v>0.59838598763054318</v>
      </c>
      <c r="D14" s="25">
        <v>0.14772838209750469</v>
      </c>
      <c r="E14" s="55">
        <v>0.14314426898321728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2783092</v>
      </c>
      <c r="C16" s="34">
        <v>1940801</v>
      </c>
      <c r="D16" s="53">
        <v>669253.81748226518</v>
      </c>
      <c r="E16" s="36">
        <v>464273.13829151017</v>
      </c>
      <c r="F16" s="43"/>
      <c r="G16" s="43"/>
    </row>
    <row r="17" spans="1:7">
      <c r="A17" s="8" t="s">
        <v>14</v>
      </c>
      <c r="B17" s="34">
        <v>-2791346</v>
      </c>
      <c r="C17" s="34">
        <v>-2440852</v>
      </c>
      <c r="D17" s="53">
        <v>-671238.66778886621</v>
      </c>
      <c r="E17" s="36">
        <v>-583893.97890103585</v>
      </c>
      <c r="F17" s="43"/>
      <c r="G17" s="43"/>
    </row>
    <row r="18" spans="1:7">
      <c r="A18" s="8" t="s">
        <v>15</v>
      </c>
      <c r="B18" s="34">
        <v>-319453</v>
      </c>
      <c r="C18" s="34">
        <v>247784</v>
      </c>
      <c r="D18" s="53">
        <v>-76819.285800168334</v>
      </c>
      <c r="E18" s="36">
        <v>59274.214769274935</v>
      </c>
      <c r="F18" s="43"/>
      <c r="G18" s="43"/>
    </row>
    <row r="19" spans="1:7" ht="26.25" thickBot="1">
      <c r="A19" s="9" t="s">
        <v>135</v>
      </c>
      <c r="B19" s="35">
        <v>-327707</v>
      </c>
      <c r="C19" s="35">
        <v>-252267</v>
      </c>
      <c r="D19" s="53">
        <v>-78804.136106769263</v>
      </c>
      <c r="E19" s="36">
        <v>-60346.625840250701</v>
      </c>
      <c r="F19" s="43"/>
      <c r="G19" s="43"/>
    </row>
    <row r="20" spans="1:7" s="2" customFormat="1" ht="18" customHeight="1" thickBot="1">
      <c r="A20" s="3"/>
      <c r="B20" s="58" t="s">
        <v>152</v>
      </c>
      <c r="C20" s="58" t="s">
        <v>136</v>
      </c>
      <c r="D20" s="58" t="s">
        <v>152</v>
      </c>
      <c r="E20" s="58" t="s">
        <v>136</v>
      </c>
      <c r="F20" s="44"/>
      <c r="G20" s="44"/>
    </row>
    <row r="21" spans="1:7">
      <c r="A21" s="7" t="s">
        <v>17</v>
      </c>
      <c r="B21" s="26">
        <v>29165948</v>
      </c>
      <c r="C21" s="26">
        <v>28162749</v>
      </c>
      <c r="D21" s="24">
        <v>6881033.3600717215</v>
      </c>
      <c r="E21" s="22">
        <v>6607406.5645308876</v>
      </c>
      <c r="F21" s="43"/>
      <c r="G21" s="43"/>
    </row>
    <row r="22" spans="1:7">
      <c r="A22" s="8" t="s">
        <v>18</v>
      </c>
      <c r="B22" s="29">
        <v>5783980</v>
      </c>
      <c r="C22" s="29">
        <v>6396444</v>
      </c>
      <c r="D22" s="24">
        <v>1364596.8008304629</v>
      </c>
      <c r="E22" s="22">
        <v>1500702.4376510335</v>
      </c>
      <c r="F22" s="43"/>
      <c r="G22" s="43"/>
    </row>
    <row r="23" spans="1:7">
      <c r="A23" s="8" t="s">
        <v>19</v>
      </c>
      <c r="B23" s="29">
        <v>34949928</v>
      </c>
      <c r="C23" s="29">
        <v>34559193</v>
      </c>
      <c r="D23" s="24">
        <v>8245630.1609021844</v>
      </c>
      <c r="E23" s="22">
        <v>8108109.0021819212</v>
      </c>
      <c r="F23" s="43"/>
      <c r="G23" s="43"/>
    </row>
    <row r="24" spans="1:7">
      <c r="A24" s="8" t="s">
        <v>28</v>
      </c>
      <c r="B24" s="29">
        <v>8762747</v>
      </c>
      <c r="C24" s="29">
        <v>8762747</v>
      </c>
      <c r="D24" s="24">
        <v>2067368.2347945077</v>
      </c>
      <c r="E24" s="22">
        <v>2055872.885531286</v>
      </c>
      <c r="F24" s="43"/>
      <c r="G24" s="43"/>
    </row>
    <row r="25" spans="1:7" ht="25.5">
      <c r="A25" s="8" t="s">
        <v>21</v>
      </c>
      <c r="B25" s="29">
        <v>18837494</v>
      </c>
      <c r="C25" s="29">
        <v>17966448</v>
      </c>
      <c r="D25" s="24">
        <v>4444271.6371915257</v>
      </c>
      <c r="E25" s="22">
        <v>4215200.2439997187</v>
      </c>
      <c r="F25" s="43"/>
      <c r="G25" s="43"/>
    </row>
    <row r="26" spans="1:7">
      <c r="A26" s="8" t="s">
        <v>26</v>
      </c>
      <c r="B26" s="29">
        <v>29207</v>
      </c>
      <c r="C26" s="29">
        <v>30116</v>
      </c>
      <c r="D26" s="24">
        <v>6890.7186335110655</v>
      </c>
      <c r="E26" s="22">
        <v>7065.6687703821881</v>
      </c>
      <c r="F26" s="43"/>
      <c r="G26" s="43"/>
    </row>
    <row r="27" spans="1:7">
      <c r="A27" s="8" t="s">
        <v>22</v>
      </c>
      <c r="B27" s="29">
        <v>18866701</v>
      </c>
      <c r="C27" s="29">
        <v>17996564</v>
      </c>
      <c r="D27" s="24">
        <v>4451163.3558250368</v>
      </c>
      <c r="E27" s="22">
        <v>4222265.9127701009</v>
      </c>
      <c r="F27" s="43"/>
      <c r="G27" s="43"/>
    </row>
    <row r="28" spans="1:7">
      <c r="A28" s="8" t="s">
        <v>39</v>
      </c>
      <c r="B28" s="29">
        <v>11935863</v>
      </c>
      <c r="C28" s="29">
        <v>11744092</v>
      </c>
      <c r="D28" s="24">
        <v>2815991.8369272873</v>
      </c>
      <c r="E28" s="22">
        <v>2755341.4822982899</v>
      </c>
      <c r="F28" s="43"/>
      <c r="G28" s="43"/>
    </row>
    <row r="29" spans="1:7">
      <c r="A29" s="8" t="s">
        <v>24</v>
      </c>
      <c r="B29" s="29">
        <v>4147364</v>
      </c>
      <c r="C29" s="29">
        <v>4818537</v>
      </c>
      <c r="D29" s="24">
        <v>978474.96814986086</v>
      </c>
      <c r="E29" s="22">
        <v>1130501.6071135304</v>
      </c>
      <c r="F29" s="43"/>
      <c r="G29" s="43"/>
    </row>
    <row r="30" spans="1:7" ht="13.5" thickBot="1">
      <c r="A30" s="9" t="s">
        <v>25</v>
      </c>
      <c r="B30" s="31">
        <v>16083227</v>
      </c>
      <c r="C30" s="31">
        <v>16562629</v>
      </c>
      <c r="D30" s="24">
        <v>3794466.8050771481</v>
      </c>
      <c r="E30" s="22">
        <v>3885843.0894118203</v>
      </c>
      <c r="F30" s="43"/>
      <c r="G30" s="43"/>
    </row>
    <row r="31" spans="1:7" ht="30" customHeight="1" thickBot="1">
      <c r="A31" s="201" t="s">
        <v>36</v>
      </c>
      <c r="B31" s="202"/>
      <c r="C31" s="202"/>
      <c r="D31" s="202"/>
      <c r="E31" s="203"/>
      <c r="F31" s="43"/>
      <c r="G31" s="43"/>
    </row>
    <row r="32" spans="1:7" ht="17.25" customHeight="1" thickBot="1">
      <c r="A32" s="205"/>
      <c r="B32" s="194" t="s">
        <v>0</v>
      </c>
      <c r="C32" s="195"/>
      <c r="D32" s="196" t="s">
        <v>1</v>
      </c>
      <c r="E32" s="197"/>
      <c r="F32" s="43"/>
      <c r="G32" s="43"/>
    </row>
    <row r="33" spans="1:7" ht="31.5" thickBot="1">
      <c r="A33" s="206"/>
      <c r="B33" s="5" t="s">
        <v>151</v>
      </c>
      <c r="C33" s="5" t="s">
        <v>127</v>
      </c>
      <c r="D33" s="5" t="s">
        <v>151</v>
      </c>
      <c r="E33" s="5" t="s">
        <v>127</v>
      </c>
      <c r="F33" s="43"/>
      <c r="G33" s="43"/>
    </row>
    <row r="34" spans="1:7">
      <c r="A34" s="7" t="s">
        <v>3</v>
      </c>
      <c r="B34" s="26">
        <v>6735918</v>
      </c>
      <c r="C34" s="26">
        <v>6272805</v>
      </c>
      <c r="D34" s="24">
        <v>1619795.1184321269</v>
      </c>
      <c r="E34" s="22">
        <v>1500563.3566968879</v>
      </c>
      <c r="F34" s="43"/>
      <c r="G34" s="43"/>
    </row>
    <row r="35" spans="1:7">
      <c r="A35" s="8" t="s">
        <v>4</v>
      </c>
      <c r="B35" s="29">
        <v>36194</v>
      </c>
      <c r="C35" s="29">
        <v>15360</v>
      </c>
      <c r="D35" s="24">
        <v>8703.619093423109</v>
      </c>
      <c r="E35" s="22">
        <v>3674.3774370260508</v>
      </c>
      <c r="F35" s="43"/>
      <c r="G35" s="43"/>
    </row>
    <row r="36" spans="1:7">
      <c r="A36" s="8" t="s">
        <v>37</v>
      </c>
      <c r="B36" s="29">
        <v>1618165</v>
      </c>
      <c r="C36" s="29">
        <v>1113986</v>
      </c>
      <c r="D36" s="24">
        <v>389122.27966814954</v>
      </c>
      <c r="E36" s="22">
        <v>266484.70205487643</v>
      </c>
      <c r="F36" s="43"/>
      <c r="G36" s="43"/>
    </row>
    <row r="37" spans="1:7">
      <c r="A37" s="8" t="s">
        <v>6</v>
      </c>
      <c r="B37" s="29">
        <v>1608637</v>
      </c>
      <c r="C37" s="29">
        <v>1102690</v>
      </c>
      <c r="D37" s="24">
        <v>386831.06889503426</v>
      </c>
      <c r="E37" s="22">
        <v>263781.50364806352</v>
      </c>
      <c r="F37" s="43"/>
      <c r="G37" s="39"/>
    </row>
    <row r="38" spans="1:7">
      <c r="A38" s="8" t="s">
        <v>9</v>
      </c>
      <c r="B38" s="34">
        <v>50279</v>
      </c>
      <c r="C38" s="34">
        <v>-31224</v>
      </c>
      <c r="D38" s="53">
        <v>12090.657689070578</v>
      </c>
      <c r="E38" s="36">
        <v>-7469.3203837045194</v>
      </c>
      <c r="F38" s="43"/>
      <c r="G38" s="43"/>
    </row>
    <row r="39" spans="1:7">
      <c r="A39" s="8" t="s">
        <v>10</v>
      </c>
      <c r="B39" s="29">
        <v>1658916</v>
      </c>
      <c r="C39" s="29">
        <v>1071466</v>
      </c>
      <c r="D39" s="24">
        <v>398921.72658410482</v>
      </c>
      <c r="E39" s="22">
        <v>256313.18326435902</v>
      </c>
      <c r="F39" s="43"/>
      <c r="G39" s="43"/>
    </row>
    <row r="40" spans="1:7" ht="25.5">
      <c r="A40" s="8" t="s">
        <v>29</v>
      </c>
      <c r="B40" s="30">
        <v>0.91788397263284205</v>
      </c>
      <c r="C40" s="30">
        <v>0.62919196672867073</v>
      </c>
      <c r="D40" s="25">
        <v>0.22072477398890034</v>
      </c>
      <c r="E40" s="55">
        <v>0.15051359154335114</v>
      </c>
      <c r="F40" s="39"/>
      <c r="G40" s="39"/>
    </row>
    <row r="41" spans="1:7" ht="25.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43"/>
      <c r="G41" s="43"/>
    </row>
    <row r="42" spans="1:7">
      <c r="A42" s="8" t="s">
        <v>13</v>
      </c>
      <c r="B42" s="34">
        <v>205812</v>
      </c>
      <c r="C42" s="34">
        <v>52806</v>
      </c>
      <c r="D42" s="53">
        <v>49491.884092821929</v>
      </c>
      <c r="E42" s="36">
        <v>12632.107743463388</v>
      </c>
      <c r="F42" s="43"/>
      <c r="G42" s="43"/>
    </row>
    <row r="43" spans="1:7">
      <c r="A43" s="8" t="s">
        <v>14</v>
      </c>
      <c r="B43" s="34">
        <v>-48078</v>
      </c>
      <c r="C43" s="34">
        <v>-395702</v>
      </c>
      <c r="D43" s="53">
        <v>-11561.380305398581</v>
      </c>
      <c r="E43" s="36">
        <v>-94658.756548573074</v>
      </c>
      <c r="F43" s="43"/>
      <c r="G43" s="43"/>
    </row>
    <row r="44" spans="1:7">
      <c r="A44" s="8" t="s">
        <v>15</v>
      </c>
      <c r="B44" s="34">
        <v>-334689</v>
      </c>
      <c r="C44" s="34">
        <v>338491</v>
      </c>
      <c r="D44" s="53">
        <v>-80483.106889503426</v>
      </c>
      <c r="E44" s="36">
        <v>80972.896682056307</v>
      </c>
      <c r="F44" s="43"/>
      <c r="G44" s="43"/>
    </row>
    <row r="45" spans="1:7" ht="26.25" thickBot="1">
      <c r="A45" s="9" t="s">
        <v>135</v>
      </c>
      <c r="B45" s="35">
        <v>-176955</v>
      </c>
      <c r="C45" s="35">
        <v>-4405</v>
      </c>
      <c r="D45" s="53">
        <v>-42551.603102080073</v>
      </c>
      <c r="E45" s="36">
        <v>-1053.7521230533694</v>
      </c>
      <c r="F45" s="39"/>
      <c r="G45" s="39"/>
    </row>
    <row r="46" spans="1:7" ht="18" customHeight="1" thickBot="1">
      <c r="A46" s="4"/>
      <c r="B46" s="58" t="s">
        <v>152</v>
      </c>
      <c r="C46" s="58" t="s">
        <v>136</v>
      </c>
      <c r="D46" s="58" t="s">
        <v>152</v>
      </c>
      <c r="E46" s="58" t="s">
        <v>136</v>
      </c>
      <c r="F46" s="43"/>
      <c r="G46" s="43"/>
    </row>
    <row r="47" spans="1:7">
      <c r="A47" s="7" t="s">
        <v>17</v>
      </c>
      <c r="B47" s="26">
        <v>28333818</v>
      </c>
      <c r="C47" s="26">
        <v>26617011</v>
      </c>
      <c r="D47" s="26">
        <v>6684711.4613315715</v>
      </c>
      <c r="E47" s="23">
        <v>6244753.0675926143</v>
      </c>
      <c r="F47" s="43"/>
      <c r="G47" s="43"/>
    </row>
    <row r="48" spans="1:7">
      <c r="A48" s="8" t="s">
        <v>18</v>
      </c>
      <c r="B48" s="29">
        <v>3327546</v>
      </c>
      <c r="C48" s="29">
        <v>3723519</v>
      </c>
      <c r="D48" s="27">
        <v>785057.80210446846</v>
      </c>
      <c r="E48" s="22">
        <v>873593.83431480662</v>
      </c>
      <c r="F48" s="43"/>
      <c r="G48" s="43"/>
    </row>
    <row r="49" spans="1:7">
      <c r="A49" s="8" t="s">
        <v>19</v>
      </c>
      <c r="B49" s="29">
        <v>31661364</v>
      </c>
      <c r="C49" s="29">
        <v>30340530</v>
      </c>
      <c r="D49" s="27">
        <v>7469769.2634360399</v>
      </c>
      <c r="E49" s="22">
        <v>7118346.9019074216</v>
      </c>
      <c r="F49" s="43"/>
      <c r="G49" s="43"/>
    </row>
    <row r="50" spans="1:7">
      <c r="A50" s="8" t="s">
        <v>28</v>
      </c>
      <c r="B50" s="29">
        <v>8762747</v>
      </c>
      <c r="C50" s="29">
        <v>8762747</v>
      </c>
      <c r="D50" s="27">
        <v>2067368.2347945077</v>
      </c>
      <c r="E50" s="22">
        <v>2055872.885531286</v>
      </c>
      <c r="F50" s="43"/>
      <c r="G50" s="43"/>
    </row>
    <row r="51" spans="1:7">
      <c r="A51" s="8" t="s">
        <v>142</v>
      </c>
      <c r="B51" s="29">
        <v>21635601</v>
      </c>
      <c r="C51" s="29">
        <v>20239567</v>
      </c>
      <c r="D51" s="27">
        <v>5104420.5071014017</v>
      </c>
      <c r="E51" s="22">
        <v>4748508.3171057878</v>
      </c>
      <c r="F51" s="39"/>
      <c r="G51" s="43"/>
    </row>
    <row r="52" spans="1:7">
      <c r="A52" s="8" t="s">
        <v>39</v>
      </c>
      <c r="B52" s="29">
        <v>7701995</v>
      </c>
      <c r="C52" s="29">
        <v>7511096</v>
      </c>
      <c r="D52" s="27">
        <v>1817108.2432878781</v>
      </c>
      <c r="E52" s="22">
        <v>1762216.6435961805</v>
      </c>
      <c r="F52" s="43"/>
      <c r="G52" s="43"/>
    </row>
    <row r="53" spans="1:7">
      <c r="A53" s="8" t="s">
        <v>24</v>
      </c>
      <c r="B53" s="29">
        <v>2323768</v>
      </c>
      <c r="C53" s="29">
        <v>2589867</v>
      </c>
      <c r="D53" s="27">
        <v>548239.51304676069</v>
      </c>
      <c r="E53" s="22">
        <v>607621.94120545255</v>
      </c>
      <c r="F53" s="43"/>
      <c r="G53" s="43"/>
    </row>
    <row r="54" spans="1:7" ht="13.5" thickBot="1">
      <c r="A54" s="10" t="s">
        <v>25</v>
      </c>
      <c r="B54" s="31">
        <v>10025763</v>
      </c>
      <c r="C54" s="31">
        <v>10100963</v>
      </c>
      <c r="D54" s="28">
        <v>2365347.7563346387</v>
      </c>
      <c r="E54" s="57">
        <v>2369838.5848016329</v>
      </c>
      <c r="F54" s="43"/>
      <c r="G54" s="43"/>
    </row>
    <row r="55" spans="1:7" ht="14.25">
      <c r="F55"/>
    </row>
    <row r="56" spans="1:7" ht="14.25">
      <c r="F56"/>
    </row>
    <row r="57" spans="1:7" ht="14.25">
      <c r="A57" s="1" t="s">
        <v>153</v>
      </c>
      <c r="F57"/>
    </row>
    <row r="58" spans="1:7" ht="25.5" customHeight="1">
      <c r="A58" s="191" t="s">
        <v>154</v>
      </c>
      <c r="B58" s="204"/>
      <c r="C58" s="204"/>
      <c r="D58" s="204"/>
      <c r="E58" s="204"/>
      <c r="F58"/>
    </row>
    <row r="59" spans="1:7" ht="39" customHeight="1">
      <c r="A59" s="191" t="s">
        <v>155</v>
      </c>
      <c r="B59" s="191"/>
      <c r="C59" s="191"/>
      <c r="D59" s="191"/>
      <c r="E59" s="191"/>
      <c r="F59"/>
    </row>
    <row r="60" spans="1:7" ht="14.25"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</sheetData>
  <customSheetViews>
    <customSheetView guid="{CD05A7CF-C49A-4C37-B7FB-6A65872FB4F2}" showPageBreaks="1" printArea="1" topLeftCell="A34">
      <selection activeCell="H22" sqref="H22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85" workbookViewId="0">
      <selection activeCell="D12" sqref="D12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3.5" customHeight="1" thickBot="1">
      <c r="A2" s="193"/>
      <c r="B2" s="5" t="s">
        <v>165</v>
      </c>
      <c r="C2" s="5" t="s">
        <v>166</v>
      </c>
      <c r="D2" s="5" t="s">
        <v>165</v>
      </c>
      <c r="E2" s="5" t="s">
        <v>166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18375224</v>
      </c>
      <c r="C4" s="87">
        <v>18577479</v>
      </c>
      <c r="D4" s="88">
        <v>4390944.3701013187</v>
      </c>
      <c r="E4" s="88">
        <v>4434506.7194996774</v>
      </c>
      <c r="F4" s="14"/>
      <c r="G4" s="14"/>
      <c r="H4" s="14"/>
    </row>
    <row r="5" spans="1:8">
      <c r="A5" s="8" t="s">
        <v>167</v>
      </c>
      <c r="B5" s="33">
        <v>-1901141</v>
      </c>
      <c r="C5" s="89">
        <v>1830113</v>
      </c>
      <c r="D5" s="89">
        <v>-454296.74058497418</v>
      </c>
      <c r="E5" s="90">
        <v>436854.12837466877</v>
      </c>
      <c r="F5" s="14"/>
      <c r="G5" s="14"/>
      <c r="H5" s="14"/>
    </row>
    <row r="6" spans="1:8">
      <c r="A6" s="8" t="s">
        <v>168</v>
      </c>
      <c r="B6" s="33">
        <v>-2187771</v>
      </c>
      <c r="C6" s="89">
        <v>1498215</v>
      </c>
      <c r="D6" s="89">
        <v>-522789.85853565281</v>
      </c>
      <c r="E6" s="90">
        <v>357628.95949203923</v>
      </c>
    </row>
    <row r="7" spans="1:8">
      <c r="A7" s="8" t="s">
        <v>169</v>
      </c>
      <c r="B7" s="33">
        <v>-1804215</v>
      </c>
      <c r="C7" s="89">
        <v>1185560</v>
      </c>
      <c r="D7" s="89">
        <v>-431135.29917797743</v>
      </c>
      <c r="E7" s="90">
        <v>282997.15942997637</v>
      </c>
    </row>
    <row r="8" spans="1:8" ht="25.5">
      <c r="A8" s="8" t="s">
        <v>170</v>
      </c>
      <c r="B8" s="33">
        <v>-1807317</v>
      </c>
      <c r="C8" s="89">
        <v>1180893</v>
      </c>
      <c r="D8" s="89">
        <v>-431875.55324029824</v>
      </c>
      <c r="E8" s="90">
        <v>281883.13083331345</v>
      </c>
    </row>
    <row r="9" spans="1:8">
      <c r="A9" s="8" t="s">
        <v>171</v>
      </c>
      <c r="B9" s="29">
        <v>3102</v>
      </c>
      <c r="C9" s="91">
        <v>4667</v>
      </c>
      <c r="D9" s="90">
        <v>741.25406232078001</v>
      </c>
      <c r="E9" s="90">
        <v>1114.0285966629269</v>
      </c>
    </row>
    <row r="10" spans="1:8">
      <c r="A10" s="8" t="s">
        <v>9</v>
      </c>
      <c r="B10" s="33">
        <v>122076</v>
      </c>
      <c r="C10" s="89">
        <v>-290384</v>
      </c>
      <c r="D10" s="92">
        <v>29171.28656088702</v>
      </c>
      <c r="E10" s="89">
        <v>-69315.637457331773</v>
      </c>
    </row>
    <row r="11" spans="1:8">
      <c r="A11" s="8" t="s">
        <v>10</v>
      </c>
      <c r="B11" s="33">
        <v>-1682139</v>
      </c>
      <c r="C11" s="89">
        <v>895176</v>
      </c>
      <c r="D11" s="89">
        <v>-401964.01261709043</v>
      </c>
      <c r="E11" s="90">
        <v>213680.52197264458</v>
      </c>
    </row>
    <row r="12" spans="1:8" ht="25.5">
      <c r="A12" s="8" t="s">
        <v>11</v>
      </c>
      <c r="B12" s="33">
        <v>-1685301</v>
      </c>
      <c r="C12" s="89">
        <v>890879</v>
      </c>
      <c r="D12" s="89">
        <v>-402719.60428216401</v>
      </c>
      <c r="E12" s="90">
        <v>212655.81362041389</v>
      </c>
    </row>
    <row r="13" spans="1:8" ht="25.5">
      <c r="A13" s="8" t="s">
        <v>12</v>
      </c>
      <c r="B13" s="29">
        <v>3162</v>
      </c>
      <c r="C13" s="91">
        <v>4297</v>
      </c>
      <c r="D13" s="90">
        <v>755.59166507359964</v>
      </c>
      <c r="E13" s="90">
        <v>1024.708352230683</v>
      </c>
    </row>
    <row r="14" spans="1:8" ht="25.5">
      <c r="A14" s="8" t="s">
        <v>172</v>
      </c>
      <c r="B14" s="93">
        <v>-1.03</v>
      </c>
      <c r="C14" s="94">
        <v>0.67</v>
      </c>
      <c r="D14" s="94">
        <v>-0.24612884725673867</v>
      </c>
      <c r="E14" s="95">
        <v>0.15993125343136086</v>
      </c>
    </row>
    <row r="15" spans="1:8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3387458</v>
      </c>
      <c r="C16" s="96">
        <v>2617907</v>
      </c>
      <c r="D16" s="97">
        <v>809467.11909768684</v>
      </c>
      <c r="E16" s="97">
        <v>624903.20578616951</v>
      </c>
    </row>
    <row r="17" spans="1:7">
      <c r="A17" s="8" t="s">
        <v>14</v>
      </c>
      <c r="B17" s="34">
        <v>-3942122</v>
      </c>
      <c r="C17" s="96">
        <v>-3386733</v>
      </c>
      <c r="D17" s="97">
        <v>-942009.65398585354</v>
      </c>
      <c r="E17" s="97">
        <v>-808424.55780201941</v>
      </c>
    </row>
    <row r="18" spans="1:7">
      <c r="A18" s="8" t="s">
        <v>15</v>
      </c>
      <c r="B18" s="34">
        <v>-525692</v>
      </c>
      <c r="C18" s="96">
        <v>1635749</v>
      </c>
      <c r="D18" s="97">
        <v>-125619.38443892181</v>
      </c>
      <c r="E18" s="97">
        <v>390458.78786432097</v>
      </c>
    </row>
    <row r="19" spans="1:7" ht="26.25" thickBot="1">
      <c r="A19" s="9" t="s">
        <v>135</v>
      </c>
      <c r="B19" s="35">
        <v>-1080356</v>
      </c>
      <c r="C19" s="98">
        <v>866923</v>
      </c>
      <c r="D19" s="99">
        <v>-258161.91932708852</v>
      </c>
      <c r="E19" s="99">
        <v>206937.4358484711</v>
      </c>
    </row>
    <row r="20" spans="1:7" s="2" customFormat="1" ht="30" customHeight="1" thickBot="1">
      <c r="A20" s="3"/>
      <c r="B20" s="6" t="s">
        <v>174</v>
      </c>
      <c r="C20" s="6" t="s">
        <v>136</v>
      </c>
      <c r="D20" s="6" t="s">
        <v>174</v>
      </c>
      <c r="E20" s="6" t="s">
        <v>136</v>
      </c>
    </row>
    <row r="21" spans="1:7">
      <c r="A21" s="7" t="s">
        <v>17</v>
      </c>
      <c r="B21" s="100">
        <v>28124185</v>
      </c>
      <c r="C21" s="100">
        <v>28162749</v>
      </c>
      <c r="D21" s="91">
        <v>6599597.5595447617</v>
      </c>
      <c r="E21" s="22">
        <v>6607406.5645308876</v>
      </c>
      <c r="F21" s="101"/>
      <c r="G21" s="2"/>
    </row>
    <row r="22" spans="1:7">
      <c r="A22" s="8" t="s">
        <v>18</v>
      </c>
      <c r="B22" s="102">
        <v>3947248</v>
      </c>
      <c r="C22" s="102">
        <v>6396444</v>
      </c>
      <c r="D22" s="91">
        <v>926257.89041417348</v>
      </c>
      <c r="E22" s="22">
        <v>1500702.4376510335</v>
      </c>
      <c r="F22" s="101"/>
      <c r="G22" s="2"/>
    </row>
    <row r="23" spans="1:7">
      <c r="A23" s="8" t="s">
        <v>19</v>
      </c>
      <c r="B23" s="102">
        <v>32071433</v>
      </c>
      <c r="C23" s="102">
        <v>34559193</v>
      </c>
      <c r="D23" s="91">
        <v>7525856.4499589354</v>
      </c>
      <c r="E23" s="22">
        <v>8108109.0021819212</v>
      </c>
      <c r="F23" s="101"/>
      <c r="G23" s="2"/>
    </row>
    <row r="24" spans="1:7">
      <c r="A24" s="8" t="s">
        <v>28</v>
      </c>
      <c r="B24" s="102">
        <v>8762747</v>
      </c>
      <c r="C24" s="102">
        <v>8762747</v>
      </c>
      <c r="D24" s="91">
        <v>2056258.8290508038</v>
      </c>
      <c r="E24" s="22">
        <v>2055872.885531286</v>
      </c>
      <c r="F24" s="101"/>
      <c r="G24" s="2"/>
    </row>
    <row r="25" spans="1:7" ht="25.5">
      <c r="A25" s="8" t="s">
        <v>21</v>
      </c>
      <c r="B25" s="102">
        <v>16018328</v>
      </c>
      <c r="C25" s="102">
        <v>17966448</v>
      </c>
      <c r="D25" s="91">
        <v>3758847.3542179987</v>
      </c>
      <c r="E25" s="22">
        <v>4215200.2439997187</v>
      </c>
      <c r="F25" s="101"/>
      <c r="G25" s="2"/>
    </row>
    <row r="26" spans="1:7">
      <c r="A26" s="8" t="s">
        <v>26</v>
      </c>
      <c r="B26" s="102">
        <v>29829</v>
      </c>
      <c r="C26" s="102">
        <v>30116</v>
      </c>
      <c r="D26" s="91">
        <v>6999.64801126364</v>
      </c>
      <c r="E26" s="22">
        <v>7065.6687703821881</v>
      </c>
      <c r="F26" s="101"/>
      <c r="G26" s="2"/>
    </row>
    <row r="27" spans="1:7">
      <c r="A27" s="8" t="s">
        <v>22</v>
      </c>
      <c r="B27" s="102">
        <v>16048157</v>
      </c>
      <c r="C27" s="102">
        <v>17996564</v>
      </c>
      <c r="D27" s="91">
        <v>3765847.0022292621</v>
      </c>
      <c r="E27" s="22">
        <v>4222265.9127701009</v>
      </c>
      <c r="F27" s="101"/>
      <c r="G27" s="2"/>
    </row>
    <row r="28" spans="1:7">
      <c r="A28" s="8" t="s">
        <v>39</v>
      </c>
      <c r="B28" s="102">
        <v>8583950</v>
      </c>
      <c r="C28" s="102">
        <v>11744092</v>
      </c>
      <c r="D28" s="91">
        <v>2014302.4756541124</v>
      </c>
      <c r="E28" s="22">
        <v>2755341.4822982899</v>
      </c>
      <c r="F28" s="101"/>
      <c r="G28" s="2"/>
    </row>
    <row r="29" spans="1:7">
      <c r="A29" s="8" t="s">
        <v>24</v>
      </c>
      <c r="B29" s="102">
        <v>7439326</v>
      </c>
      <c r="C29" s="102">
        <v>4818537</v>
      </c>
      <c r="D29" s="91">
        <v>1745705.9720755604</v>
      </c>
      <c r="E29" s="22">
        <v>1130501.6071135304</v>
      </c>
      <c r="F29" s="101"/>
      <c r="G29" s="2"/>
    </row>
    <row r="30" spans="1:7" ht="13.5" thickBot="1">
      <c r="A30" s="9" t="s">
        <v>25</v>
      </c>
      <c r="B30" s="103">
        <v>16023276</v>
      </c>
      <c r="C30" s="103">
        <v>16562629</v>
      </c>
      <c r="D30" s="91">
        <v>3760008.4477296728</v>
      </c>
      <c r="E30" s="22">
        <v>3885843.0894118203</v>
      </c>
      <c r="F30" s="101"/>
      <c r="G30" s="2"/>
    </row>
    <row r="31" spans="1:7" ht="30" customHeight="1" thickBot="1">
      <c r="A31" s="201" t="s">
        <v>36</v>
      </c>
      <c r="B31" s="202"/>
      <c r="C31" s="202"/>
      <c r="D31" s="202"/>
      <c r="E31" s="203"/>
      <c r="F31" s="2"/>
      <c r="G31" s="2"/>
    </row>
    <row r="32" spans="1:7" ht="17.25" customHeight="1" thickBot="1">
      <c r="A32" s="212"/>
      <c r="B32" s="194" t="s">
        <v>0</v>
      </c>
      <c r="C32" s="214"/>
      <c r="D32" s="196" t="s">
        <v>1</v>
      </c>
      <c r="E32" s="197"/>
      <c r="F32" s="2"/>
      <c r="G32" s="2"/>
    </row>
    <row r="33" spans="1:7" ht="46.5" customHeight="1" thickBot="1">
      <c r="A33" s="213"/>
      <c r="B33" s="5" t="s">
        <v>165</v>
      </c>
      <c r="C33" s="5" t="s">
        <v>134</v>
      </c>
      <c r="D33" s="5" t="s">
        <v>165</v>
      </c>
      <c r="E33" s="5" t="s">
        <v>134</v>
      </c>
      <c r="F33" s="2"/>
      <c r="G33" s="2"/>
    </row>
    <row r="34" spans="1:7">
      <c r="A34" s="7" t="s">
        <v>3</v>
      </c>
      <c r="B34" s="100">
        <v>9173030</v>
      </c>
      <c r="C34" s="87">
        <v>8689799</v>
      </c>
      <c r="D34" s="88">
        <v>2191987.6696616327</v>
      </c>
      <c r="E34" s="104">
        <v>2074284.2479650537</v>
      </c>
      <c r="F34" s="2"/>
      <c r="G34" s="2"/>
    </row>
    <row r="35" spans="1:7">
      <c r="A35" s="8" t="s">
        <v>167</v>
      </c>
      <c r="B35" s="97">
        <v>-124292</v>
      </c>
      <c r="C35" s="91">
        <v>58652</v>
      </c>
      <c r="D35" s="97">
        <v>-29700.822022557826</v>
      </c>
      <c r="E35" s="104">
        <v>14000.429666053993</v>
      </c>
      <c r="F35" s="2"/>
      <c r="G35" s="2"/>
    </row>
    <row r="36" spans="1:7">
      <c r="A36" s="8" t="s">
        <v>168</v>
      </c>
      <c r="B36" s="97">
        <v>-3450794</v>
      </c>
      <c r="C36" s="91">
        <v>1172527</v>
      </c>
      <c r="D36" s="97">
        <v>-824601.89256356331</v>
      </c>
      <c r="E36" s="104">
        <v>279886.13849569141</v>
      </c>
      <c r="F36" s="2"/>
      <c r="G36" s="2"/>
    </row>
    <row r="37" spans="1:7">
      <c r="A37" s="8" t="s">
        <v>169</v>
      </c>
      <c r="B37" s="97">
        <v>-3453908</v>
      </c>
      <c r="C37" s="91">
        <v>1146443</v>
      </c>
      <c r="D37" s="97">
        <v>-825346.01414643473</v>
      </c>
      <c r="E37" s="104">
        <v>273659.79996658152</v>
      </c>
      <c r="F37" s="2"/>
      <c r="G37" s="2"/>
    </row>
    <row r="38" spans="1:7">
      <c r="A38" s="8" t="s">
        <v>9</v>
      </c>
      <c r="B38" s="105">
        <v>69720</v>
      </c>
      <c r="C38" s="96">
        <v>-17054</v>
      </c>
      <c r="D38" s="97">
        <v>16660.294398776525</v>
      </c>
      <c r="E38" s="106">
        <v>-4070.8471582364591</v>
      </c>
      <c r="F38" s="2"/>
      <c r="G38" s="2"/>
    </row>
    <row r="39" spans="1:7">
      <c r="A39" s="8" t="s">
        <v>10</v>
      </c>
      <c r="B39" s="97">
        <v>-3384188</v>
      </c>
      <c r="C39" s="91">
        <v>1129389</v>
      </c>
      <c r="D39" s="97">
        <v>-808685.71974765812</v>
      </c>
      <c r="E39" s="104">
        <v>269588.95280834503</v>
      </c>
      <c r="F39" s="2"/>
      <c r="G39" s="2"/>
    </row>
    <row r="40" spans="1:7" ht="25.5">
      <c r="A40" s="8" t="s">
        <v>172</v>
      </c>
      <c r="B40" s="107">
        <v>-1.97</v>
      </c>
      <c r="C40" s="108">
        <v>0.65</v>
      </c>
      <c r="D40" s="107">
        <v>-0.47075129038424773</v>
      </c>
      <c r="E40" s="109">
        <v>0.15515718616475305</v>
      </c>
      <c r="F40" s="2"/>
      <c r="G40" s="2"/>
    </row>
    <row r="41" spans="1:7" ht="25.5">
      <c r="A41" s="8" t="s">
        <v>173</v>
      </c>
      <c r="B41" s="102">
        <v>1752549394</v>
      </c>
      <c r="C41" s="91">
        <v>1752549394</v>
      </c>
      <c r="D41" s="90">
        <v>1752549394</v>
      </c>
      <c r="E41" s="104">
        <v>1752549394</v>
      </c>
      <c r="F41" s="2"/>
      <c r="G41" s="2"/>
    </row>
    <row r="42" spans="1:7">
      <c r="A42" s="8" t="s">
        <v>13</v>
      </c>
      <c r="B42" s="105">
        <v>157609</v>
      </c>
      <c r="C42" s="96">
        <v>4463</v>
      </c>
      <c r="D42" s="97">
        <v>37662.253871152745</v>
      </c>
      <c r="E42" s="106">
        <v>1065.3331105435275</v>
      </c>
      <c r="F42" s="2"/>
      <c r="G42" s="2"/>
    </row>
    <row r="43" spans="1:7">
      <c r="A43" s="8" t="s">
        <v>14</v>
      </c>
      <c r="B43" s="105">
        <v>-318640</v>
      </c>
      <c r="C43" s="96">
        <v>-438236</v>
      </c>
      <c r="D43" s="97">
        <v>-76142.229019307968</v>
      </c>
      <c r="E43" s="106">
        <v>-104608.40713245649</v>
      </c>
      <c r="F43" s="2"/>
      <c r="G43" s="2"/>
    </row>
    <row r="44" spans="1:7">
      <c r="A44" s="8" t="s">
        <v>15</v>
      </c>
      <c r="B44" s="105">
        <v>-587079</v>
      </c>
      <c r="C44" s="96">
        <v>1701129</v>
      </c>
      <c r="D44" s="97">
        <v>-140288.42477537756</v>
      </c>
      <c r="E44" s="106">
        <v>406065.21375886182</v>
      </c>
      <c r="F44" s="2"/>
      <c r="G44" s="2"/>
    </row>
    <row r="45" spans="1:7" ht="26.25" thickBot="1">
      <c r="A45" s="9" t="s">
        <v>135</v>
      </c>
      <c r="B45" s="110">
        <v>-748110</v>
      </c>
      <c r="C45" s="98">
        <v>1267356</v>
      </c>
      <c r="D45" s="97">
        <v>-178768.39992353279</v>
      </c>
      <c r="E45" s="106">
        <v>302522.13973694888</v>
      </c>
      <c r="F45" s="2"/>
      <c r="G45" s="2"/>
    </row>
    <row r="46" spans="1:7" ht="27.75" customHeight="1" thickBot="1">
      <c r="A46" s="4"/>
      <c r="B46" s="6" t="s">
        <v>174</v>
      </c>
      <c r="C46" s="6" t="s">
        <v>136</v>
      </c>
      <c r="D46" s="6" t="s">
        <v>174</v>
      </c>
      <c r="E46" s="111" t="s">
        <v>136</v>
      </c>
      <c r="F46" s="2"/>
      <c r="G46" s="2"/>
    </row>
    <row r="47" spans="1:7">
      <c r="A47" s="7" t="s">
        <v>17</v>
      </c>
      <c r="B47" s="100">
        <v>24866370</v>
      </c>
      <c r="C47" s="87">
        <v>26617011</v>
      </c>
      <c r="D47" s="88">
        <v>5835121.4361140449</v>
      </c>
      <c r="E47" s="61">
        <v>6244753.0675926143</v>
      </c>
      <c r="F47" s="101"/>
      <c r="G47" s="2"/>
    </row>
    <row r="48" spans="1:7">
      <c r="A48" s="8" t="s">
        <v>18</v>
      </c>
      <c r="B48" s="102">
        <v>1607786</v>
      </c>
      <c r="C48" s="91">
        <v>3723519</v>
      </c>
      <c r="D48" s="90">
        <v>377281.70831866714</v>
      </c>
      <c r="E48" s="104">
        <v>873593.83431480662</v>
      </c>
      <c r="F48" s="101"/>
      <c r="G48" s="2"/>
    </row>
    <row r="49" spans="1:7">
      <c r="A49" s="8" t="s">
        <v>19</v>
      </c>
      <c r="B49" s="102">
        <v>26474156</v>
      </c>
      <c r="C49" s="91">
        <v>30340530</v>
      </c>
      <c r="D49" s="90">
        <v>6212403.1444327114</v>
      </c>
      <c r="E49" s="104">
        <v>7118346.9019074216</v>
      </c>
      <c r="F49" s="101"/>
      <c r="G49" s="2"/>
    </row>
    <row r="50" spans="1:7">
      <c r="A50" s="8" t="s">
        <v>28</v>
      </c>
      <c r="B50" s="102">
        <v>8762747</v>
      </c>
      <c r="C50" s="91">
        <v>8762747</v>
      </c>
      <c r="D50" s="90">
        <v>2056258.8290508038</v>
      </c>
      <c r="E50" s="104">
        <v>2055872.885531286</v>
      </c>
      <c r="F50" s="101"/>
      <c r="G50" s="2"/>
    </row>
    <row r="51" spans="1:7">
      <c r="A51" s="8" t="s">
        <v>142</v>
      </c>
      <c r="B51" s="102">
        <v>16592497</v>
      </c>
      <c r="C51" s="91">
        <v>20239567</v>
      </c>
      <c r="D51" s="90">
        <v>3893581.3680628887</v>
      </c>
      <c r="E51" s="104">
        <v>4748508.3171057878</v>
      </c>
      <c r="F51" s="101"/>
      <c r="G51" s="2"/>
    </row>
    <row r="52" spans="1:7">
      <c r="A52" s="8" t="s">
        <v>39</v>
      </c>
      <c r="B52" s="102">
        <v>5069118</v>
      </c>
      <c r="C52" s="91">
        <v>7511096</v>
      </c>
      <c r="D52" s="90">
        <v>1189514.9595212953</v>
      </c>
      <c r="E52" s="104">
        <v>1762216.6435961805</v>
      </c>
      <c r="F52" s="101"/>
      <c r="G52" s="2"/>
    </row>
    <row r="53" spans="1:7">
      <c r="A53" s="8" t="s">
        <v>24</v>
      </c>
      <c r="B53" s="102">
        <v>4812541</v>
      </c>
      <c r="C53" s="91">
        <v>2589867</v>
      </c>
      <c r="D53" s="90">
        <v>1129306.8168485276</v>
      </c>
      <c r="E53" s="104">
        <v>607621.94120545255</v>
      </c>
      <c r="F53" s="101"/>
      <c r="G53" s="2"/>
    </row>
    <row r="54" spans="1:7" ht="13.5" thickBot="1">
      <c r="A54" s="10" t="s">
        <v>25</v>
      </c>
      <c r="B54" s="103">
        <v>9881659</v>
      </c>
      <c r="C54" s="112">
        <v>10100963</v>
      </c>
      <c r="D54" s="113">
        <v>2318821.7763698231</v>
      </c>
      <c r="E54" s="113">
        <v>2369838.5848016329</v>
      </c>
      <c r="F54" s="101"/>
      <c r="G54" s="2"/>
    </row>
    <row r="55" spans="1:7">
      <c r="F55" s="2"/>
      <c r="G55" s="2"/>
    </row>
    <row r="56" spans="1:7">
      <c r="F56" s="2"/>
      <c r="G56" s="2"/>
    </row>
    <row r="57" spans="1:7">
      <c r="A57" s="1" t="s">
        <v>175</v>
      </c>
    </row>
    <row r="58" spans="1:7" ht="25.5" customHeight="1">
      <c r="A58" s="191" t="s">
        <v>176</v>
      </c>
      <c r="B58" s="204"/>
      <c r="C58" s="204"/>
      <c r="D58" s="204"/>
      <c r="E58" s="204"/>
    </row>
    <row r="59" spans="1:7" ht="39" customHeight="1">
      <c r="A59" s="191" t="s">
        <v>177</v>
      </c>
      <c r="B59" s="191"/>
      <c r="C59" s="191"/>
      <c r="D59" s="191"/>
      <c r="E59" s="19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55" workbookViewId="0">
      <selection activeCell="A79" sqref="A79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3.5" customHeight="1" thickBot="1">
      <c r="A2" s="193"/>
      <c r="B2" s="5" t="s">
        <v>178</v>
      </c>
      <c r="C2" s="5" t="s">
        <v>179</v>
      </c>
      <c r="D2" s="5" t="s">
        <v>178</v>
      </c>
      <c r="E2" s="5" t="s">
        <v>179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v>4647035</v>
      </c>
      <c r="C4" s="87">
        <v>4789786</v>
      </c>
      <c r="D4" s="88">
        <v>1066836.9338139074</v>
      </c>
      <c r="E4" s="88">
        <v>1154471.3056472798</v>
      </c>
      <c r="F4" s="14"/>
      <c r="G4" s="14"/>
      <c r="H4" s="14"/>
    </row>
    <row r="5" spans="1:8">
      <c r="A5" s="8" t="s">
        <v>4</v>
      </c>
      <c r="B5" s="33">
        <v>455982</v>
      </c>
      <c r="C5" s="89">
        <v>585571</v>
      </c>
      <c r="D5" s="89">
        <v>104681.46651667853</v>
      </c>
      <c r="E5" s="90">
        <v>141138.85608233506</v>
      </c>
      <c r="F5" s="14"/>
      <c r="G5" s="14"/>
      <c r="H5" s="14"/>
    </row>
    <row r="6" spans="1:8">
      <c r="A6" s="8" t="s">
        <v>37</v>
      </c>
      <c r="B6" s="33">
        <v>411595</v>
      </c>
      <c r="C6" s="89">
        <v>574373</v>
      </c>
      <c r="D6" s="89">
        <v>94491.379508253172</v>
      </c>
      <c r="E6" s="90">
        <v>138439.82742413651</v>
      </c>
    </row>
    <row r="7" spans="1:8">
      <c r="A7" s="8" t="s">
        <v>6</v>
      </c>
      <c r="B7" s="33">
        <v>323806</v>
      </c>
      <c r="C7" s="89">
        <v>502730</v>
      </c>
      <c r="D7" s="89">
        <v>74338.335567850503</v>
      </c>
      <c r="E7" s="90">
        <v>121171.87688302922</v>
      </c>
    </row>
    <row r="8" spans="1:8" ht="25.5">
      <c r="A8" s="8" t="s">
        <v>7</v>
      </c>
      <c r="B8" s="33">
        <v>323245</v>
      </c>
      <c r="C8" s="89">
        <v>502043</v>
      </c>
      <c r="D8" s="89">
        <v>74208.544732431867</v>
      </c>
      <c r="E8" s="90">
        <v>121006.29082407385</v>
      </c>
    </row>
    <row r="9" spans="1:8">
      <c r="A9" s="8" t="s">
        <v>8</v>
      </c>
      <c r="B9" s="29">
        <v>561</v>
      </c>
      <c r="C9" s="91">
        <v>687</v>
      </c>
      <c r="D9" s="90">
        <v>128.79083541862761</v>
      </c>
      <c r="E9" s="90">
        <v>165.58605895538577</v>
      </c>
    </row>
    <row r="10" spans="1:8">
      <c r="A10" s="8" t="s">
        <v>9</v>
      </c>
      <c r="B10" s="33">
        <v>18361</v>
      </c>
      <c r="C10" s="89">
        <v>9298</v>
      </c>
      <c r="D10" s="92">
        <v>4215.202369200395</v>
      </c>
      <c r="E10" s="90">
        <v>2241.0759478415966</v>
      </c>
    </row>
    <row r="11" spans="1:8">
      <c r="A11" s="8" t="s">
        <v>10</v>
      </c>
      <c r="B11" s="33">
        <v>342167</v>
      </c>
      <c r="C11" s="89">
        <v>512028</v>
      </c>
      <c r="D11" s="89">
        <v>78552.537937050889</v>
      </c>
      <c r="E11" s="90">
        <v>123412.95283087082</v>
      </c>
    </row>
    <row r="12" spans="1:8" ht="25.5">
      <c r="A12" s="8" t="s">
        <v>11</v>
      </c>
      <c r="B12" s="33">
        <v>341606</v>
      </c>
      <c r="C12" s="89">
        <v>511333</v>
      </c>
      <c r="D12" s="89">
        <v>78423.747101632267</v>
      </c>
      <c r="E12" s="90">
        <v>123246.4385499771</v>
      </c>
    </row>
    <row r="13" spans="1:8" ht="25.5">
      <c r="A13" s="8" t="s">
        <v>12</v>
      </c>
      <c r="B13" s="29">
        <v>561</v>
      </c>
      <c r="C13" s="91">
        <v>695</v>
      </c>
      <c r="D13" s="90">
        <v>128.79083541862761</v>
      </c>
      <c r="E13" s="90">
        <v>166.51428089373087</v>
      </c>
    </row>
    <row r="14" spans="1:8" ht="25.5">
      <c r="A14" s="8" t="s">
        <v>180</v>
      </c>
      <c r="B14" s="93">
        <v>0.18444273303032507</v>
      </c>
      <c r="C14" s="94">
        <v>0.28646439393878792</v>
      </c>
      <c r="D14" s="94">
        <v>4.2343197279626502E-2</v>
      </c>
      <c r="E14" s="95">
        <v>6.9045866118438118E-2</v>
      </c>
    </row>
    <row r="15" spans="1:8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465534</v>
      </c>
      <c r="C16" s="96">
        <v>681859</v>
      </c>
      <c r="D16" s="97">
        <v>106874.35432402029</v>
      </c>
      <c r="E16" s="97">
        <v>164346.93533225672</v>
      </c>
    </row>
    <row r="17" spans="1:7">
      <c r="A17" s="8" t="s">
        <v>14</v>
      </c>
      <c r="B17" s="34">
        <v>-995523</v>
      </c>
      <c r="C17" s="96">
        <v>-887783</v>
      </c>
      <c r="D17" s="97">
        <v>-228545.88030028238</v>
      </c>
      <c r="E17" s="97">
        <v>-213980.33213622886</v>
      </c>
    </row>
    <row r="18" spans="1:7">
      <c r="A18" s="8" t="s">
        <v>15</v>
      </c>
      <c r="B18" s="34">
        <v>424789</v>
      </c>
      <c r="C18" s="96">
        <v>-191516</v>
      </c>
      <c r="D18" s="97">
        <v>97521.374664248491</v>
      </c>
      <c r="E18" s="97">
        <v>-46160.669093012606</v>
      </c>
    </row>
    <row r="19" spans="1:7" ht="26.25" thickBot="1">
      <c r="A19" s="9" t="s">
        <v>135</v>
      </c>
      <c r="B19" s="35">
        <v>-105200</v>
      </c>
      <c r="C19" s="98">
        <v>-397440</v>
      </c>
      <c r="D19" s="99">
        <v>-24151.15131201359</v>
      </c>
      <c r="E19" s="99">
        <v>-95794.065896984743</v>
      </c>
    </row>
    <row r="20" spans="1:7" s="2" customFormat="1" ht="30" customHeight="1" thickBot="1">
      <c r="A20" s="3"/>
      <c r="B20" s="6" t="s">
        <v>181</v>
      </c>
      <c r="C20" s="6" t="s">
        <v>174</v>
      </c>
      <c r="D20" s="6" t="s">
        <v>181</v>
      </c>
      <c r="E20" s="6" t="s">
        <v>174</v>
      </c>
    </row>
    <row r="21" spans="1:7">
      <c r="A21" s="7" t="s">
        <v>17</v>
      </c>
      <c r="B21" s="100">
        <v>28207012</v>
      </c>
      <c r="C21" s="100">
        <v>28124185</v>
      </c>
      <c r="D21" s="91">
        <v>6608333.8018929809</v>
      </c>
      <c r="E21" s="22">
        <v>6599597.5595447617</v>
      </c>
      <c r="F21" s="101"/>
      <c r="G21" s="2"/>
    </row>
    <row r="22" spans="1:7">
      <c r="A22" s="8" t="s">
        <v>18</v>
      </c>
      <c r="B22" s="102">
        <v>4043539</v>
      </c>
      <c r="C22" s="102">
        <v>3947248</v>
      </c>
      <c r="D22" s="91">
        <v>947319.60453565745</v>
      </c>
      <c r="E22" s="22">
        <v>926257.89041417348</v>
      </c>
      <c r="F22" s="101"/>
      <c r="G22" s="2"/>
    </row>
    <row r="23" spans="1:7">
      <c r="A23" s="8" t="s">
        <v>19</v>
      </c>
      <c r="B23" s="102">
        <v>32250551</v>
      </c>
      <c r="C23" s="102">
        <v>32071433</v>
      </c>
      <c r="D23" s="91">
        <v>7555654.4064286388</v>
      </c>
      <c r="E23" s="22">
        <v>7525856.4499589354</v>
      </c>
      <c r="F23" s="101"/>
      <c r="G23" s="2"/>
    </row>
    <row r="24" spans="1:7">
      <c r="A24" s="8" t="s">
        <v>28</v>
      </c>
      <c r="B24" s="102">
        <v>8762747</v>
      </c>
      <c r="C24" s="102">
        <v>8762747</v>
      </c>
      <c r="D24" s="91">
        <v>2052934.823353013</v>
      </c>
      <c r="E24" s="22">
        <v>2056258.8290508038</v>
      </c>
      <c r="F24" s="101"/>
      <c r="G24" s="2"/>
    </row>
    <row r="25" spans="1:7" ht="25.5">
      <c r="A25" s="8" t="s">
        <v>21</v>
      </c>
      <c r="B25" s="102">
        <v>16349738</v>
      </c>
      <c r="C25" s="102">
        <v>16018328</v>
      </c>
      <c r="D25" s="91">
        <v>3830413.7381688692</v>
      </c>
      <c r="E25" s="22">
        <v>3758847.3542179987</v>
      </c>
      <c r="F25" s="101"/>
      <c r="G25" s="2"/>
    </row>
    <row r="26" spans="1:7">
      <c r="A26" s="8" t="s">
        <v>26</v>
      </c>
      <c r="B26" s="102">
        <v>30344</v>
      </c>
      <c r="C26" s="102">
        <v>29829</v>
      </c>
      <c r="D26" s="91">
        <v>7108.9869740417962</v>
      </c>
      <c r="E26" s="22">
        <v>6999.64801126364</v>
      </c>
      <c r="F26" s="101"/>
      <c r="G26" s="2"/>
    </row>
    <row r="27" spans="1:7">
      <c r="A27" s="8" t="s">
        <v>22</v>
      </c>
      <c r="B27" s="102">
        <v>16380082</v>
      </c>
      <c r="C27" s="102">
        <v>16048157</v>
      </c>
      <c r="D27" s="91">
        <v>3837522.7251429111</v>
      </c>
      <c r="E27" s="22">
        <v>3765847.0022292621</v>
      </c>
      <c r="F27" s="101"/>
      <c r="G27" s="2"/>
    </row>
    <row r="28" spans="1:7">
      <c r="A28" s="8" t="s">
        <v>39</v>
      </c>
      <c r="B28" s="102">
        <v>11516274</v>
      </c>
      <c r="C28" s="102">
        <v>8583950</v>
      </c>
      <c r="D28" s="91">
        <v>2698030.6438009562</v>
      </c>
      <c r="E28" s="22">
        <v>2014302.4756541124</v>
      </c>
      <c r="F28" s="101"/>
      <c r="G28" s="2"/>
    </row>
    <row r="29" spans="1:7">
      <c r="A29" s="8" t="s">
        <v>24</v>
      </c>
      <c r="B29" s="102">
        <v>4354195</v>
      </c>
      <c r="C29" s="102">
        <v>7439326</v>
      </c>
      <c r="D29" s="91">
        <v>1020100.0374847719</v>
      </c>
      <c r="E29" s="22">
        <v>1745705.9720755604</v>
      </c>
      <c r="F29" s="101"/>
      <c r="G29" s="2"/>
    </row>
    <row r="30" spans="1:7" ht="13.5" thickBot="1">
      <c r="A30" s="9" t="s">
        <v>25</v>
      </c>
      <c r="B30" s="103">
        <v>15870469</v>
      </c>
      <c r="C30" s="103">
        <v>16023276</v>
      </c>
      <c r="D30" s="91">
        <v>3718130.6812857278</v>
      </c>
      <c r="E30" s="22">
        <v>3760008.4477296728</v>
      </c>
      <c r="F30" s="101"/>
      <c r="G30" s="2"/>
    </row>
    <row r="31" spans="1:7" ht="30" customHeight="1" thickBot="1">
      <c r="A31" s="201" t="s">
        <v>36</v>
      </c>
      <c r="B31" s="202"/>
      <c r="C31" s="202"/>
      <c r="D31" s="202"/>
      <c r="E31" s="203"/>
      <c r="F31" s="2"/>
      <c r="G31" s="2"/>
    </row>
    <row r="32" spans="1:7" ht="17.25" customHeight="1" thickBot="1">
      <c r="A32" s="212"/>
      <c r="B32" s="194" t="s">
        <v>0</v>
      </c>
      <c r="C32" s="214"/>
      <c r="D32" s="196" t="s">
        <v>1</v>
      </c>
      <c r="E32" s="197"/>
      <c r="F32" s="2"/>
      <c r="G32" s="2"/>
    </row>
    <row r="33" spans="1:7" ht="46.5" customHeight="1" thickBot="1">
      <c r="A33" s="213"/>
      <c r="B33" s="5" t="s">
        <v>178</v>
      </c>
      <c r="C33" s="5" t="s">
        <v>140</v>
      </c>
      <c r="D33" s="5" t="s">
        <v>178</v>
      </c>
      <c r="E33" s="5" t="s">
        <v>140</v>
      </c>
      <c r="F33" s="2"/>
      <c r="G33" s="2"/>
    </row>
    <row r="34" spans="1:7">
      <c r="A34" s="7" t="s">
        <v>3</v>
      </c>
      <c r="B34" s="100">
        <v>2017949</v>
      </c>
      <c r="C34" s="87">
        <v>2436550</v>
      </c>
      <c r="D34" s="88">
        <v>463267.98135861702</v>
      </c>
      <c r="E34" s="104">
        <v>587276.14548434527</v>
      </c>
      <c r="F34" s="2"/>
      <c r="G34" s="2"/>
    </row>
    <row r="35" spans="1:7">
      <c r="A35" s="8" t="s">
        <v>167</v>
      </c>
      <c r="B35" s="97">
        <v>-2962</v>
      </c>
      <c r="C35" s="91">
        <v>24188</v>
      </c>
      <c r="D35" s="97">
        <v>-679.99724511581985</v>
      </c>
      <c r="E35" s="104">
        <v>5829.9790305864199</v>
      </c>
      <c r="F35" s="2"/>
      <c r="G35" s="2"/>
    </row>
    <row r="36" spans="1:7">
      <c r="A36" s="8" t="s">
        <v>37</v>
      </c>
      <c r="B36" s="97">
        <v>40979</v>
      </c>
      <c r="C36" s="91">
        <v>88666</v>
      </c>
      <c r="D36" s="97">
        <v>9407.6999012833166</v>
      </c>
      <c r="E36" s="104">
        <v>21370.965798163368</v>
      </c>
      <c r="F36" s="2"/>
      <c r="G36" s="2"/>
    </row>
    <row r="37" spans="1:7">
      <c r="A37" s="8" t="s">
        <v>6</v>
      </c>
      <c r="B37" s="97">
        <v>60454</v>
      </c>
      <c r="C37" s="91">
        <v>85812</v>
      </c>
      <c r="D37" s="97">
        <v>13878.647351867581</v>
      </c>
      <c r="E37" s="104">
        <v>20683.07262165875</v>
      </c>
      <c r="F37" s="2"/>
      <c r="G37" s="2"/>
    </row>
    <row r="38" spans="1:7">
      <c r="A38" s="8" t="s">
        <v>9</v>
      </c>
      <c r="B38" s="105">
        <v>20378</v>
      </c>
      <c r="C38" s="96">
        <v>12572</v>
      </c>
      <c r="D38" s="97">
        <v>4678.2524851351036</v>
      </c>
      <c r="E38" s="106">
        <v>3030.20077610933</v>
      </c>
      <c r="F38" s="2"/>
      <c r="G38" s="2"/>
    </row>
    <row r="39" spans="1:7">
      <c r="A39" s="8" t="s">
        <v>10</v>
      </c>
      <c r="B39" s="97">
        <v>80832</v>
      </c>
      <c r="C39" s="91">
        <v>98384</v>
      </c>
      <c r="D39" s="97">
        <v>18556.899837002686</v>
      </c>
      <c r="E39" s="104">
        <v>23713.27339776808</v>
      </c>
      <c r="F39" s="2"/>
      <c r="G39" s="2"/>
    </row>
    <row r="40" spans="1:7" ht="25.5">
      <c r="A40" s="8" t="s">
        <v>180</v>
      </c>
      <c r="B40" s="107">
        <v>0.03</v>
      </c>
      <c r="C40" s="108">
        <v>4.8964097841569881E-2</v>
      </c>
      <c r="D40" s="107">
        <v>6.8872104501939892E-3</v>
      </c>
      <c r="E40" s="109">
        <v>1.1801705956173896E-2</v>
      </c>
      <c r="F40" s="2"/>
      <c r="G40" s="2"/>
    </row>
    <row r="41" spans="1:7" ht="25.5">
      <c r="A41" s="8" t="s">
        <v>173</v>
      </c>
      <c r="B41" s="102">
        <v>1752549394</v>
      </c>
      <c r="C41" s="91">
        <v>1752549394</v>
      </c>
      <c r="D41" s="90">
        <v>1752549394</v>
      </c>
      <c r="E41" s="104">
        <v>1752549394</v>
      </c>
      <c r="F41" s="2"/>
      <c r="G41" s="2"/>
    </row>
    <row r="42" spans="1:7">
      <c r="A42" s="8" t="s">
        <v>13</v>
      </c>
      <c r="B42" s="105">
        <v>-284965</v>
      </c>
      <c r="C42" s="96">
        <v>109134</v>
      </c>
      <c r="D42" s="97">
        <v>-65420.464197984344</v>
      </c>
      <c r="E42" s="106">
        <v>26304.321627419315</v>
      </c>
      <c r="F42" s="2"/>
      <c r="G42" s="2"/>
    </row>
    <row r="43" spans="1:7">
      <c r="A43" s="8" t="s">
        <v>14</v>
      </c>
      <c r="B43" s="105">
        <v>-314582</v>
      </c>
      <c r="C43" s="96">
        <v>-328171</v>
      </c>
      <c r="D43" s="97">
        <v>-72219.747928097524</v>
      </c>
      <c r="E43" s="106">
        <v>-79098.315216081362</v>
      </c>
      <c r="F43" s="2"/>
      <c r="G43" s="2"/>
    </row>
    <row r="44" spans="1:7">
      <c r="A44" s="8" t="s">
        <v>15</v>
      </c>
      <c r="B44" s="105">
        <v>558328</v>
      </c>
      <c r="C44" s="96">
        <v>-187457</v>
      </c>
      <c r="D44" s="97">
        <v>128177.41454119699</v>
      </c>
      <c r="E44" s="106">
        <v>-45182.337487044759</v>
      </c>
      <c r="F44" s="2"/>
      <c r="G44" s="2"/>
    </row>
    <row r="45" spans="1:7" ht="26.25" thickBot="1">
      <c r="A45" s="9" t="s">
        <v>135</v>
      </c>
      <c r="B45" s="110">
        <v>-41219</v>
      </c>
      <c r="C45" s="98">
        <v>-406494</v>
      </c>
      <c r="D45" s="97">
        <v>-9462.7975848848691</v>
      </c>
      <c r="E45" s="106">
        <v>-97976.33107570681</v>
      </c>
      <c r="F45" s="2"/>
      <c r="G45" s="2"/>
    </row>
    <row r="46" spans="1:7" ht="27.75" customHeight="1" thickBot="1">
      <c r="A46" s="4"/>
      <c r="B46" s="6" t="s">
        <v>181</v>
      </c>
      <c r="C46" s="6" t="s">
        <v>174</v>
      </c>
      <c r="D46" s="6" t="s">
        <v>181</v>
      </c>
      <c r="E46" s="111" t="s">
        <v>174</v>
      </c>
      <c r="F46" s="2"/>
      <c r="G46" s="2"/>
    </row>
    <row r="47" spans="1:7">
      <c r="A47" s="7" t="s">
        <v>17</v>
      </c>
      <c r="B47" s="100">
        <v>24017407</v>
      </c>
      <c r="C47" s="87">
        <v>24866370</v>
      </c>
      <c r="D47" s="88">
        <v>5626793.8806110024</v>
      </c>
      <c r="E47" s="61">
        <v>5835121.4361140449</v>
      </c>
      <c r="F47" s="101"/>
      <c r="G47" s="2"/>
    </row>
    <row r="48" spans="1:7">
      <c r="A48" s="8" t="s">
        <v>18</v>
      </c>
      <c r="B48" s="102">
        <v>3049505</v>
      </c>
      <c r="C48" s="91">
        <v>1607786</v>
      </c>
      <c r="D48" s="90">
        <v>714437.49414300441</v>
      </c>
      <c r="E48" s="104">
        <v>377281.70831866714</v>
      </c>
      <c r="F48" s="101"/>
      <c r="G48" s="2"/>
    </row>
    <row r="49" spans="1:7">
      <c r="A49" s="8" t="s">
        <v>19</v>
      </c>
      <c r="B49" s="102">
        <v>27066912</v>
      </c>
      <c r="C49" s="91">
        <v>26474156</v>
      </c>
      <c r="D49" s="90">
        <v>6341231.374754007</v>
      </c>
      <c r="E49" s="104">
        <v>6212403.1444327114</v>
      </c>
      <c r="F49" s="101"/>
      <c r="G49" s="2"/>
    </row>
    <row r="50" spans="1:7">
      <c r="A50" s="8" t="s">
        <v>28</v>
      </c>
      <c r="B50" s="102">
        <v>8762747</v>
      </c>
      <c r="C50" s="91">
        <v>8762747</v>
      </c>
      <c r="D50" s="90">
        <v>2052934.823353013</v>
      </c>
      <c r="E50" s="104">
        <v>2056258.8290508038</v>
      </c>
      <c r="F50" s="101"/>
      <c r="G50" s="2"/>
    </row>
    <row r="51" spans="1:7">
      <c r="A51" s="8" t="s">
        <v>142</v>
      </c>
      <c r="B51" s="102">
        <v>16673329</v>
      </c>
      <c r="C51" s="91">
        <v>16592497</v>
      </c>
      <c r="D51" s="90">
        <v>3906223.5806391155</v>
      </c>
      <c r="E51" s="104">
        <v>3893581.3680628887</v>
      </c>
      <c r="F51" s="101"/>
      <c r="G51" s="2"/>
    </row>
    <row r="52" spans="1:7">
      <c r="A52" s="8" t="s">
        <v>39</v>
      </c>
      <c r="B52" s="102">
        <v>7881216</v>
      </c>
      <c r="C52" s="91">
        <v>5069118</v>
      </c>
      <c r="D52" s="90">
        <v>1846409.8959797584</v>
      </c>
      <c r="E52" s="104">
        <v>1189514.9595212953</v>
      </c>
      <c r="F52" s="101"/>
      <c r="G52" s="2"/>
    </row>
    <row r="53" spans="1:7">
      <c r="A53" s="8" t="s">
        <v>24</v>
      </c>
      <c r="B53" s="102">
        <v>2512367</v>
      </c>
      <c r="C53" s="91">
        <v>4812541</v>
      </c>
      <c r="D53" s="90">
        <v>588596.89813513262</v>
      </c>
      <c r="E53" s="104">
        <v>1129306.8168485276</v>
      </c>
      <c r="F53" s="101"/>
      <c r="G53" s="2"/>
    </row>
    <row r="54" spans="1:7" ht="13.5" thickBot="1">
      <c r="A54" s="10" t="s">
        <v>25</v>
      </c>
      <c r="B54" s="103">
        <v>10393583</v>
      </c>
      <c r="C54" s="112">
        <v>9881659</v>
      </c>
      <c r="D54" s="113">
        <v>2435006.794114891</v>
      </c>
      <c r="E54" s="113">
        <v>2318821.7763698231</v>
      </c>
      <c r="F54" s="101"/>
      <c r="G54" s="2"/>
    </row>
    <row r="55" spans="1:7">
      <c r="F55" s="2"/>
      <c r="G55" s="2"/>
    </row>
    <row r="56" spans="1:7">
      <c r="F56" s="2"/>
      <c r="G56" s="2"/>
    </row>
    <row r="57" spans="1:7">
      <c r="A57" s="1" t="s">
        <v>182</v>
      </c>
    </row>
    <row r="58" spans="1:7" ht="25.5" customHeight="1">
      <c r="A58" s="191" t="s">
        <v>183</v>
      </c>
      <c r="B58" s="204"/>
      <c r="C58" s="204"/>
      <c r="D58" s="204"/>
      <c r="E58" s="204"/>
    </row>
    <row r="59" spans="1:7" ht="39" customHeight="1">
      <c r="A59" s="191" t="s">
        <v>184</v>
      </c>
      <c r="B59" s="191"/>
      <c r="C59" s="191"/>
      <c r="D59" s="191"/>
      <c r="E59" s="191"/>
    </row>
    <row r="65" spans="1:3">
      <c r="A65" s="11"/>
      <c r="B65" s="11"/>
      <c r="C65" s="11"/>
    </row>
    <row r="66" spans="1:3">
      <c r="A66" s="11"/>
      <c r="B66" s="11"/>
      <c r="C66" s="1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58" workbookViewId="0">
      <selection activeCell="E83" sqref="E83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3.5" customHeight="1" thickBot="1">
      <c r="A2" s="193"/>
      <c r="B2" s="5" t="s">
        <v>185</v>
      </c>
      <c r="C2" s="5" t="s">
        <v>186</v>
      </c>
      <c r="D2" s="5" t="s">
        <v>185</v>
      </c>
      <c r="E2" s="5" t="s">
        <v>186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100">
        <v>8942857</v>
      </c>
      <c r="C4" s="26">
        <v>9256614</v>
      </c>
      <c r="D4" s="114">
        <v>2041515.1238443102</v>
      </c>
      <c r="E4" s="115">
        <v>2239088.0723736724</v>
      </c>
      <c r="F4" s="14"/>
      <c r="G4" s="14"/>
      <c r="H4" s="14"/>
    </row>
    <row r="5" spans="1:8">
      <c r="A5" s="8" t="s">
        <v>4</v>
      </c>
      <c r="B5" s="102">
        <v>133645</v>
      </c>
      <c r="C5" s="29">
        <v>1044302</v>
      </c>
      <c r="D5" s="114">
        <v>30509.074306586008</v>
      </c>
      <c r="E5" s="115">
        <v>252606.85518008756</v>
      </c>
      <c r="F5" s="14"/>
      <c r="G5" s="14"/>
      <c r="H5" s="14"/>
    </row>
    <row r="6" spans="1:8">
      <c r="A6" s="8" t="s">
        <v>37</v>
      </c>
      <c r="B6" s="102">
        <v>32675</v>
      </c>
      <c r="C6" s="29">
        <v>858803</v>
      </c>
      <c r="D6" s="114">
        <v>7459.1941559182751</v>
      </c>
      <c r="E6" s="115">
        <v>207736.38760552477</v>
      </c>
    </row>
    <row r="7" spans="1:8">
      <c r="A7" s="8" t="s">
        <v>6</v>
      </c>
      <c r="B7" s="102">
        <v>4717</v>
      </c>
      <c r="C7" s="29">
        <v>720387</v>
      </c>
      <c r="D7" s="114">
        <v>1076.8177148727316</v>
      </c>
      <c r="E7" s="115">
        <v>174254.85595413754</v>
      </c>
    </row>
    <row r="8" spans="1:8" ht="25.5">
      <c r="A8" s="8" t="s">
        <v>7</v>
      </c>
      <c r="B8" s="102">
        <v>3435</v>
      </c>
      <c r="C8" s="29">
        <v>718524</v>
      </c>
      <c r="D8" s="114">
        <v>784.15705969638179</v>
      </c>
      <c r="E8" s="115">
        <v>173804.21373454924</v>
      </c>
    </row>
    <row r="9" spans="1:8">
      <c r="A9" s="8" t="s">
        <v>8</v>
      </c>
      <c r="B9" s="102">
        <v>1282</v>
      </c>
      <c r="C9" s="29">
        <v>1863</v>
      </c>
      <c r="D9" s="114">
        <v>292.66065517634974</v>
      </c>
      <c r="E9" s="115">
        <v>450.64221958830217</v>
      </c>
    </row>
    <row r="10" spans="1:8">
      <c r="A10" s="8" t="s">
        <v>9</v>
      </c>
      <c r="B10" s="116">
        <v>48369</v>
      </c>
      <c r="C10" s="33">
        <v>40324</v>
      </c>
      <c r="D10" s="117">
        <v>11041.890195183199</v>
      </c>
      <c r="E10" s="115">
        <v>9753.9972424469652</v>
      </c>
    </row>
    <row r="11" spans="1:8">
      <c r="A11" s="8" t="s">
        <v>10</v>
      </c>
      <c r="B11" s="102">
        <v>53086</v>
      </c>
      <c r="C11" s="29">
        <v>760711</v>
      </c>
      <c r="D11" s="114">
        <v>12118.707910055931</v>
      </c>
      <c r="E11" s="115">
        <v>184008.8531965845</v>
      </c>
    </row>
    <row r="12" spans="1:8" ht="25.5">
      <c r="A12" s="8" t="s">
        <v>11</v>
      </c>
      <c r="B12" s="102">
        <v>51804</v>
      </c>
      <c r="C12" s="29">
        <v>758846</v>
      </c>
      <c r="D12" s="114">
        <v>11826.047254879581</v>
      </c>
      <c r="E12" s="115">
        <v>183557.72719576207</v>
      </c>
    </row>
    <row r="13" spans="1:8" ht="25.5">
      <c r="A13" s="8" t="s">
        <v>12</v>
      </c>
      <c r="B13" s="102">
        <v>1282</v>
      </c>
      <c r="C13" s="29">
        <v>1865</v>
      </c>
      <c r="D13" s="114">
        <v>292.66065517634974</v>
      </c>
      <c r="E13" s="115">
        <v>451.12600082242807</v>
      </c>
    </row>
    <row r="14" spans="1:8" ht="25.5">
      <c r="A14" s="8" t="s">
        <v>29</v>
      </c>
      <c r="B14" s="118">
        <v>1.9600018189273359E-3</v>
      </c>
      <c r="C14" s="30">
        <v>0.40998787392807712</v>
      </c>
      <c r="D14" s="119">
        <v>4.4743792236670154E-4</v>
      </c>
      <c r="E14" s="120">
        <v>9.9172219812795309E-2</v>
      </c>
    </row>
    <row r="15" spans="1:8" ht="25.5">
      <c r="A15" s="8" t="s">
        <v>30</v>
      </c>
      <c r="B15" s="102">
        <v>1752549394</v>
      </c>
      <c r="C15" s="29">
        <v>1752549394</v>
      </c>
      <c r="D15" s="114">
        <v>1752549394</v>
      </c>
      <c r="E15" s="115">
        <v>1752549394</v>
      </c>
    </row>
    <row r="16" spans="1:8">
      <c r="A16" s="8" t="s">
        <v>13</v>
      </c>
      <c r="B16" s="105">
        <v>1417171</v>
      </c>
      <c r="C16" s="34">
        <v>1621060</v>
      </c>
      <c r="D16" s="121">
        <v>323518.09154206142</v>
      </c>
      <c r="E16" s="122">
        <v>392119.20369608863</v>
      </c>
    </row>
    <row r="17" spans="1:5">
      <c r="A17" s="8" t="s">
        <v>14</v>
      </c>
      <c r="B17" s="105">
        <v>-1904372</v>
      </c>
      <c r="C17" s="34">
        <v>-1813261</v>
      </c>
      <c r="D17" s="121">
        <v>-434738.50017121335</v>
      </c>
      <c r="E17" s="122">
        <v>-438610.8221862074</v>
      </c>
    </row>
    <row r="18" spans="1:5">
      <c r="A18" s="8" t="s">
        <v>15</v>
      </c>
      <c r="B18" s="105">
        <v>453459</v>
      </c>
      <c r="C18" s="34">
        <v>-337570</v>
      </c>
      <c r="D18" s="121">
        <v>103517.63497317658</v>
      </c>
      <c r="E18" s="122">
        <v>-81655.015601944804</v>
      </c>
    </row>
    <row r="19" spans="1:5" ht="26.25" thickBot="1">
      <c r="A19" s="9" t="s">
        <v>135</v>
      </c>
      <c r="B19" s="110">
        <v>-33742</v>
      </c>
      <c r="C19" s="35">
        <v>-529771</v>
      </c>
      <c r="D19" s="121">
        <v>-7702.7736559753457</v>
      </c>
      <c r="E19" s="122">
        <v>-128146.63409206357</v>
      </c>
    </row>
    <row r="20" spans="1:5" s="2" customFormat="1" ht="30" customHeight="1" thickBot="1">
      <c r="A20" s="3"/>
      <c r="B20" s="6" t="s">
        <v>187</v>
      </c>
      <c r="C20" s="6" t="s">
        <v>174</v>
      </c>
      <c r="D20" s="6" t="s">
        <v>187</v>
      </c>
      <c r="E20" s="6" t="s">
        <v>174</v>
      </c>
    </row>
    <row r="21" spans="1:5">
      <c r="A21" s="7" t="s">
        <v>17</v>
      </c>
      <c r="B21" s="100">
        <v>27904122</v>
      </c>
      <c r="C21" s="26">
        <v>28124185</v>
      </c>
      <c r="D21" s="114">
        <v>6305303.8074793806</v>
      </c>
      <c r="E21" s="22">
        <v>6599596.5595447598</v>
      </c>
    </row>
    <row r="22" spans="1:5">
      <c r="A22" s="8" t="s">
        <v>18</v>
      </c>
      <c r="B22" s="102">
        <v>3757700</v>
      </c>
      <c r="C22" s="29">
        <v>3947248</v>
      </c>
      <c r="D22" s="114">
        <v>849101.79640718549</v>
      </c>
      <c r="E22" s="22">
        <v>926257.89041417348</v>
      </c>
    </row>
    <row r="23" spans="1:5">
      <c r="A23" s="8" t="s">
        <v>19</v>
      </c>
      <c r="B23" s="102">
        <v>31661822</v>
      </c>
      <c r="C23" s="29">
        <v>32071433</v>
      </c>
      <c r="D23" s="114">
        <v>7154405.6038865661</v>
      </c>
      <c r="E23" s="22">
        <v>7525855.44995894</v>
      </c>
    </row>
    <row r="24" spans="1:5">
      <c r="A24" s="8" t="s">
        <v>28</v>
      </c>
      <c r="B24" s="102">
        <v>8762747</v>
      </c>
      <c r="C24" s="29">
        <v>8762747</v>
      </c>
      <c r="D24" s="114">
        <v>1980058.0725341768</v>
      </c>
      <c r="E24" s="22">
        <v>2056258.8290508038</v>
      </c>
    </row>
    <row r="25" spans="1:5" ht="25.5">
      <c r="A25" s="8" t="s">
        <v>21</v>
      </c>
      <c r="B25" s="102">
        <v>16056107</v>
      </c>
      <c r="C25" s="29">
        <v>16018328</v>
      </c>
      <c r="D25" s="114">
        <v>3628088.803525025</v>
      </c>
      <c r="E25" s="22">
        <v>3758847.3542179987</v>
      </c>
    </row>
    <row r="26" spans="1:5">
      <c r="A26" s="8" t="s">
        <v>26</v>
      </c>
      <c r="B26" s="102">
        <v>28016</v>
      </c>
      <c r="C26" s="29">
        <v>29829</v>
      </c>
      <c r="D26" s="114">
        <v>6330.5841147892888</v>
      </c>
      <c r="E26" s="22">
        <v>6999.64801126364</v>
      </c>
    </row>
    <row r="27" spans="1:5">
      <c r="A27" s="8" t="s">
        <v>22</v>
      </c>
      <c r="B27" s="102">
        <v>16084123</v>
      </c>
      <c r="C27" s="29">
        <v>16048157</v>
      </c>
      <c r="D27" s="114">
        <v>3634420.3876398145</v>
      </c>
      <c r="E27" s="22">
        <v>3765847.0022292621</v>
      </c>
    </row>
    <row r="28" spans="1:5">
      <c r="A28" s="8" t="s">
        <v>39</v>
      </c>
      <c r="B28" s="102">
        <v>11387310</v>
      </c>
      <c r="C28" s="29">
        <v>8583950</v>
      </c>
      <c r="D28" s="114">
        <v>2573111.6426392496</v>
      </c>
      <c r="E28" s="22">
        <v>2014302.4756541124</v>
      </c>
    </row>
    <row r="29" spans="1:5">
      <c r="A29" s="8" t="s">
        <v>24</v>
      </c>
      <c r="B29" s="102">
        <v>4190389</v>
      </c>
      <c r="C29" s="29">
        <v>7439326</v>
      </c>
      <c r="D29" s="114">
        <v>946873.57360750192</v>
      </c>
      <c r="E29" s="22">
        <v>1745705.9720755604</v>
      </c>
    </row>
    <row r="30" spans="1:5" ht="13.5" thickBot="1">
      <c r="A30" s="9" t="s">
        <v>25</v>
      </c>
      <c r="B30" s="103">
        <v>15577699</v>
      </c>
      <c r="C30" s="31">
        <v>16023276</v>
      </c>
      <c r="D30" s="114">
        <v>3519986.2162467516</v>
      </c>
      <c r="E30" s="22">
        <v>3760008.4477296728</v>
      </c>
    </row>
    <row r="31" spans="1:5" ht="30" customHeight="1" thickBot="1">
      <c r="A31" s="201" t="s">
        <v>36</v>
      </c>
      <c r="B31" s="202"/>
      <c r="C31" s="202"/>
      <c r="D31" s="202"/>
      <c r="E31" s="203"/>
    </row>
    <row r="32" spans="1:5" ht="17.25" customHeight="1" thickBot="1">
      <c r="A32" s="205"/>
      <c r="B32" s="194" t="s">
        <v>0</v>
      </c>
      <c r="C32" s="195"/>
      <c r="D32" s="196" t="s">
        <v>1</v>
      </c>
      <c r="E32" s="197"/>
    </row>
    <row r="33" spans="1:5" ht="46.5" customHeight="1" thickBot="1">
      <c r="A33" s="206"/>
      <c r="B33" s="5" t="s">
        <v>185</v>
      </c>
      <c r="C33" s="5" t="s">
        <v>146</v>
      </c>
      <c r="D33" s="5" t="s">
        <v>185</v>
      </c>
      <c r="E33" s="5" t="s">
        <v>146</v>
      </c>
    </row>
    <row r="34" spans="1:5">
      <c r="A34" s="7" t="s">
        <v>3</v>
      </c>
      <c r="B34" s="100">
        <v>3990123</v>
      </c>
      <c r="C34" s="26">
        <v>4643560</v>
      </c>
      <c r="D34" s="114">
        <v>910883.00422326231</v>
      </c>
      <c r="E34" s="115">
        <v>1123233.5937688977</v>
      </c>
    </row>
    <row r="35" spans="1:5">
      <c r="A35" s="8" t="s">
        <v>4</v>
      </c>
      <c r="B35" s="102">
        <v>19025</v>
      </c>
      <c r="C35" s="29">
        <v>31286</v>
      </c>
      <c r="D35" s="114">
        <v>4343.1115169501199</v>
      </c>
      <c r="E35" s="115">
        <v>7567.7898454318956</v>
      </c>
    </row>
    <row r="36" spans="1:5">
      <c r="A36" s="8" t="s">
        <v>37</v>
      </c>
      <c r="B36" s="102">
        <v>552238</v>
      </c>
      <c r="C36" s="29">
        <v>1539774</v>
      </c>
      <c r="D36" s="114">
        <v>126067.34391051251</v>
      </c>
      <c r="E36" s="115">
        <v>372456.88299750851</v>
      </c>
    </row>
    <row r="37" spans="1:5">
      <c r="A37" s="8" t="s">
        <v>6</v>
      </c>
      <c r="B37" s="102">
        <v>549911</v>
      </c>
      <c r="C37" s="29">
        <v>1537158</v>
      </c>
      <c r="D37" s="114">
        <v>125536.12601301222</v>
      </c>
      <c r="E37" s="115">
        <v>371824.09714327182</v>
      </c>
    </row>
    <row r="38" spans="1:5">
      <c r="A38" s="8" t="s">
        <v>9</v>
      </c>
      <c r="B38" s="105">
        <v>39587</v>
      </c>
      <c r="C38" s="34">
        <v>39398</v>
      </c>
      <c r="D38" s="121">
        <v>9037.0962218924797</v>
      </c>
      <c r="E38" s="122">
        <v>9530.0065310466598</v>
      </c>
    </row>
    <row r="39" spans="1:5">
      <c r="A39" s="8" t="s">
        <v>10</v>
      </c>
      <c r="B39" s="102">
        <v>589498</v>
      </c>
      <c r="C39" s="29">
        <v>1576556</v>
      </c>
      <c r="D39" s="114">
        <v>134573.22223490471</v>
      </c>
      <c r="E39" s="115">
        <v>381354.10367431847</v>
      </c>
    </row>
    <row r="40" spans="1:5" ht="25.5">
      <c r="A40" s="8" t="s">
        <v>29</v>
      </c>
      <c r="B40" s="118">
        <v>0.31</v>
      </c>
      <c r="C40" s="30">
        <v>0.87709824628201039</v>
      </c>
      <c r="D40" s="119">
        <v>7.0768177148727324E-2</v>
      </c>
      <c r="E40" s="120">
        <v>0.21216183601799918</v>
      </c>
    </row>
    <row r="41" spans="1:5" ht="25.5">
      <c r="A41" s="8" t="s">
        <v>30</v>
      </c>
      <c r="B41" s="102">
        <v>1752549394</v>
      </c>
      <c r="C41" s="29">
        <v>1752549394</v>
      </c>
      <c r="D41" s="114">
        <v>1752549394</v>
      </c>
      <c r="E41" s="115">
        <v>1752549394</v>
      </c>
    </row>
    <row r="42" spans="1:5">
      <c r="A42" s="8" t="s">
        <v>13</v>
      </c>
      <c r="B42" s="105">
        <v>-148907</v>
      </c>
      <c r="C42" s="34">
        <v>152973</v>
      </c>
      <c r="D42" s="121">
        <v>-33993.151466727548</v>
      </c>
      <c r="E42" s="122">
        <v>37002.733363972809</v>
      </c>
    </row>
    <row r="43" spans="1:5">
      <c r="A43" s="8" t="s">
        <v>14</v>
      </c>
      <c r="B43" s="105">
        <v>128447</v>
      </c>
      <c r="C43" s="34">
        <v>253885</v>
      </c>
      <c r="D43" s="121">
        <v>29322.451774911544</v>
      </c>
      <c r="E43" s="122">
        <v>61412.399313030648</v>
      </c>
    </row>
    <row r="44" spans="1:5">
      <c r="A44" s="8" t="s">
        <v>15</v>
      </c>
      <c r="B44" s="105">
        <v>394791</v>
      </c>
      <c r="C44" s="34">
        <v>-359621</v>
      </c>
      <c r="D44" s="121">
        <v>90124.64330555874</v>
      </c>
      <c r="E44" s="122">
        <v>-86988.945598800216</v>
      </c>
    </row>
    <row r="45" spans="1:5" ht="26.25" thickBot="1">
      <c r="A45" s="9" t="s">
        <v>135</v>
      </c>
      <c r="B45" s="110">
        <v>374331</v>
      </c>
      <c r="C45" s="35">
        <v>47237</v>
      </c>
      <c r="D45" s="121">
        <v>85453.943613742726</v>
      </c>
      <c r="E45" s="122">
        <v>11426.187078203237</v>
      </c>
    </row>
    <row r="46" spans="1:5" ht="27.75" customHeight="1" thickBot="1">
      <c r="A46" s="4"/>
      <c r="B46" s="6" t="s">
        <v>187</v>
      </c>
      <c r="C46" s="6" t="s">
        <v>174</v>
      </c>
      <c r="D46" s="6" t="s">
        <v>187</v>
      </c>
      <c r="E46" s="6" t="s">
        <v>174</v>
      </c>
    </row>
    <row r="47" spans="1:5">
      <c r="A47" s="7" t="s">
        <v>17</v>
      </c>
      <c r="B47" s="100">
        <v>25706909</v>
      </c>
      <c r="C47" s="26">
        <v>24866370</v>
      </c>
      <c r="D47" s="100">
        <v>5808814.5972206527</v>
      </c>
      <c r="E47" s="23">
        <v>5835121.4361140449</v>
      </c>
    </row>
    <row r="48" spans="1:5">
      <c r="A48" s="8" t="s">
        <v>18</v>
      </c>
      <c r="B48" s="102">
        <v>1578232</v>
      </c>
      <c r="C48" s="29">
        <v>1607786</v>
      </c>
      <c r="D48" s="123">
        <v>356622.30256468192</v>
      </c>
      <c r="E48" s="115">
        <v>377281.70831866714</v>
      </c>
    </row>
    <row r="49" spans="1:5">
      <c r="A49" s="8" t="s">
        <v>19</v>
      </c>
      <c r="B49" s="102">
        <v>27285141</v>
      </c>
      <c r="C49" s="29">
        <v>26474156</v>
      </c>
      <c r="D49" s="123">
        <v>6165436.8997853342</v>
      </c>
      <c r="E49" s="115">
        <v>6212403.1444327114</v>
      </c>
    </row>
    <row r="50" spans="1:5">
      <c r="A50" s="8" t="s">
        <v>28</v>
      </c>
      <c r="B50" s="102">
        <v>8762747</v>
      </c>
      <c r="C50" s="29">
        <v>8762747</v>
      </c>
      <c r="D50" s="123">
        <v>1980058.0725341768</v>
      </c>
      <c r="E50" s="115">
        <v>2056258.8290508038</v>
      </c>
    </row>
    <row r="51" spans="1:5">
      <c r="A51" s="8" t="s">
        <v>142</v>
      </c>
      <c r="B51" s="102">
        <v>17181995</v>
      </c>
      <c r="C51" s="29">
        <v>16592497</v>
      </c>
      <c r="D51" s="123">
        <v>3882498.0228222795</v>
      </c>
      <c r="E51" s="115">
        <v>3893581.3680628887</v>
      </c>
    </row>
    <row r="52" spans="1:5">
      <c r="A52" s="8" t="s">
        <v>39</v>
      </c>
      <c r="B52" s="102">
        <v>7916502</v>
      </c>
      <c r="C52" s="29">
        <v>5069118</v>
      </c>
      <c r="D52" s="123">
        <v>1788837.8714269572</v>
      </c>
      <c r="E52" s="115">
        <v>1189514.9595212953</v>
      </c>
    </row>
    <row r="53" spans="1:5">
      <c r="A53" s="8" t="s">
        <v>24</v>
      </c>
      <c r="B53" s="102">
        <v>2186644</v>
      </c>
      <c r="C53" s="29">
        <v>4812541</v>
      </c>
      <c r="D53" s="123">
        <v>494101.00553609757</v>
      </c>
      <c r="E53" s="115">
        <v>1129306.8168485276</v>
      </c>
    </row>
    <row r="54" spans="1:5" ht="13.5" thickBot="1">
      <c r="A54" s="10" t="s">
        <v>25</v>
      </c>
      <c r="B54" s="103">
        <v>10103146</v>
      </c>
      <c r="C54" s="31">
        <v>9881659</v>
      </c>
      <c r="D54" s="124">
        <v>2282938.8769630548</v>
      </c>
      <c r="E54" s="125">
        <v>2318821.7763698231</v>
      </c>
    </row>
    <row r="57" spans="1:5">
      <c r="A57" s="1" t="s">
        <v>188</v>
      </c>
    </row>
    <row r="58" spans="1:5" ht="25.5" customHeight="1">
      <c r="A58" s="191" t="s">
        <v>189</v>
      </c>
      <c r="B58" s="204"/>
      <c r="C58" s="204"/>
      <c r="D58" s="204"/>
      <c r="E58" s="204"/>
    </row>
    <row r="59" spans="1:5" ht="39" customHeight="1">
      <c r="A59" s="191" t="s">
        <v>190</v>
      </c>
      <c r="B59" s="191"/>
      <c r="C59" s="191"/>
      <c r="D59" s="191"/>
      <c r="E59" s="19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H25" sqref="H25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3.5" customHeight="1" thickBot="1">
      <c r="A2" s="193"/>
      <c r="B2" s="5" t="s">
        <v>191</v>
      </c>
      <c r="C2" s="5" t="s">
        <v>192</v>
      </c>
      <c r="D2" s="5" t="s">
        <v>191</v>
      </c>
      <c r="E2" s="5" t="s">
        <v>192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100">
        <v>13123745</v>
      </c>
      <c r="C4" s="26">
        <v>13634241</v>
      </c>
      <c r="D4" s="114">
        <v>3003970.1977659767</v>
      </c>
      <c r="E4" s="115">
        <v>3278643.9822051218</v>
      </c>
      <c r="F4" s="14"/>
      <c r="G4" s="14"/>
      <c r="H4" s="14"/>
    </row>
    <row r="5" spans="1:8">
      <c r="A5" s="8" t="s">
        <v>4</v>
      </c>
      <c r="B5" s="102">
        <v>522941</v>
      </c>
      <c r="C5" s="29">
        <v>1532260</v>
      </c>
      <c r="D5" s="114">
        <v>119699.00201428309</v>
      </c>
      <c r="E5" s="115">
        <v>368464.59059757122</v>
      </c>
      <c r="F5" s="14"/>
      <c r="G5" s="14"/>
      <c r="H5" s="14"/>
    </row>
    <row r="6" spans="1:8">
      <c r="A6" s="8" t="s">
        <v>37</v>
      </c>
      <c r="B6" s="102">
        <v>369544</v>
      </c>
      <c r="C6" s="29">
        <v>1313679</v>
      </c>
      <c r="D6" s="114">
        <v>84587.071964841598</v>
      </c>
      <c r="E6" s="115">
        <v>315902.12817121559</v>
      </c>
    </row>
    <row r="7" spans="1:8">
      <c r="A7" s="8" t="s">
        <v>6</v>
      </c>
      <c r="B7" s="102">
        <v>276132</v>
      </c>
      <c r="C7" s="29">
        <v>1079155</v>
      </c>
      <c r="D7" s="114">
        <v>63205.456876030024</v>
      </c>
      <c r="E7" s="115">
        <v>259505.83142960203</v>
      </c>
    </row>
    <row r="8" spans="1:8" ht="25.5">
      <c r="A8" s="8" t="s">
        <v>7</v>
      </c>
      <c r="B8" s="102">
        <v>274283</v>
      </c>
      <c r="C8" s="29">
        <v>1076641</v>
      </c>
      <c r="D8" s="114">
        <v>62782.228529573338</v>
      </c>
      <c r="E8" s="115">
        <v>258901.28652158228</v>
      </c>
    </row>
    <row r="9" spans="1:8">
      <c r="A9" s="8" t="s">
        <v>8</v>
      </c>
      <c r="B9" s="102">
        <v>1849</v>
      </c>
      <c r="C9" s="29">
        <v>2514</v>
      </c>
      <c r="D9" s="114">
        <v>423.22834645669292</v>
      </c>
      <c r="E9" s="115">
        <v>604.5449080197186</v>
      </c>
    </row>
    <row r="10" spans="1:8">
      <c r="A10" s="8" t="s">
        <v>9</v>
      </c>
      <c r="B10" s="116">
        <v>70393</v>
      </c>
      <c r="C10" s="33">
        <v>51953</v>
      </c>
      <c r="D10" s="117">
        <v>16112.662516022705</v>
      </c>
      <c r="E10" s="115">
        <v>12493.206685102801</v>
      </c>
    </row>
    <row r="11" spans="1:8">
      <c r="A11" s="8" t="s">
        <v>10</v>
      </c>
      <c r="B11" s="102">
        <v>346525</v>
      </c>
      <c r="C11" s="29">
        <v>1131108</v>
      </c>
      <c r="D11" s="114">
        <v>79318.119392052729</v>
      </c>
      <c r="E11" s="115">
        <v>271999.03811470483</v>
      </c>
    </row>
    <row r="12" spans="1:8" ht="25.5">
      <c r="A12" s="8" t="s">
        <v>11</v>
      </c>
      <c r="B12" s="102">
        <v>344676</v>
      </c>
      <c r="C12" s="29">
        <v>1128581</v>
      </c>
      <c r="D12" s="114">
        <v>78894.891045596043</v>
      </c>
      <c r="E12" s="115">
        <v>271391.36707947578</v>
      </c>
    </row>
    <row r="13" spans="1:8" ht="25.5">
      <c r="A13" s="8" t="s">
        <v>12</v>
      </c>
      <c r="B13" s="102">
        <v>1849</v>
      </c>
      <c r="C13" s="29">
        <v>2527</v>
      </c>
      <c r="D13" s="114">
        <v>423.22834645669292</v>
      </c>
      <c r="E13" s="115">
        <v>607.67103522904893</v>
      </c>
    </row>
    <row r="14" spans="1:8" ht="25.5">
      <c r="A14" s="8" t="s">
        <v>29</v>
      </c>
      <c r="B14" s="118">
        <v>0.15650514669602517</v>
      </c>
      <c r="C14" s="30">
        <v>0.61432847695247328</v>
      </c>
      <c r="D14" s="119">
        <v>3.5823371794548885E-2</v>
      </c>
      <c r="E14" s="120">
        <v>0.14772838209750469</v>
      </c>
    </row>
    <row r="15" spans="1:8" ht="25.5">
      <c r="A15" s="8" t="s">
        <v>30</v>
      </c>
      <c r="B15" s="102">
        <v>1752549394</v>
      </c>
      <c r="C15" s="29">
        <v>1752549394</v>
      </c>
      <c r="D15" s="114">
        <v>1752549394</v>
      </c>
      <c r="E15" s="115">
        <v>1752549394</v>
      </c>
    </row>
    <row r="16" spans="1:8">
      <c r="A16" s="8" t="s">
        <v>13</v>
      </c>
      <c r="B16" s="105">
        <v>2405354</v>
      </c>
      <c r="C16" s="34">
        <v>2783092</v>
      </c>
      <c r="D16" s="121">
        <v>550575.44405786484</v>
      </c>
      <c r="E16" s="122">
        <v>669253.81748226518</v>
      </c>
    </row>
    <row r="17" spans="1:5">
      <c r="A17" s="8" t="s">
        <v>14</v>
      </c>
      <c r="B17" s="105">
        <v>-2730803</v>
      </c>
      <c r="C17" s="34">
        <v>-2791346</v>
      </c>
      <c r="D17" s="121">
        <v>-625069.35542940849</v>
      </c>
      <c r="E17" s="122">
        <v>-671238.66778886621</v>
      </c>
    </row>
    <row r="18" spans="1:5">
      <c r="A18" s="8" t="s">
        <v>15</v>
      </c>
      <c r="B18" s="105">
        <v>129191</v>
      </c>
      <c r="C18" s="34">
        <v>-319453</v>
      </c>
      <c r="D18" s="121">
        <v>29571.278154184212</v>
      </c>
      <c r="E18" s="122">
        <v>-76819.285800168334</v>
      </c>
    </row>
    <row r="19" spans="1:5" ht="26.25" thickBot="1">
      <c r="A19" s="9" t="s">
        <v>135</v>
      </c>
      <c r="B19" s="110">
        <v>-196258</v>
      </c>
      <c r="C19" s="35">
        <v>-327707</v>
      </c>
      <c r="D19" s="121">
        <v>-44922.633217359456</v>
      </c>
      <c r="E19" s="122">
        <v>-78804.136106769263</v>
      </c>
    </row>
    <row r="20" spans="1:5" s="2" customFormat="1" ht="30" customHeight="1" thickBot="1">
      <c r="A20" s="3"/>
      <c r="B20" s="6" t="s">
        <v>193</v>
      </c>
      <c r="C20" s="6" t="s">
        <v>174</v>
      </c>
      <c r="D20" s="6" t="s">
        <v>193</v>
      </c>
      <c r="E20" s="6" t="s">
        <v>174</v>
      </c>
    </row>
    <row r="21" spans="1:5">
      <c r="A21" s="7" t="s">
        <v>17</v>
      </c>
      <c r="B21" s="100">
        <v>28486467</v>
      </c>
      <c r="C21" s="26">
        <v>28124185</v>
      </c>
      <c r="D21" s="114">
        <v>6606322.5157699436</v>
      </c>
      <c r="E21" s="22">
        <v>6599596.5595447598</v>
      </c>
    </row>
    <row r="22" spans="1:5">
      <c r="A22" s="8" t="s">
        <v>18</v>
      </c>
      <c r="B22" s="102">
        <v>3427219</v>
      </c>
      <c r="C22" s="29">
        <v>3947248</v>
      </c>
      <c r="D22" s="114">
        <v>794809.60111317248</v>
      </c>
      <c r="E22" s="22">
        <v>926257.89041417348</v>
      </c>
    </row>
    <row r="23" spans="1:5">
      <c r="A23" s="8" t="s">
        <v>19</v>
      </c>
      <c r="B23" s="102">
        <v>31913686</v>
      </c>
      <c r="C23" s="29">
        <v>32071433</v>
      </c>
      <c r="D23" s="114">
        <v>7401133.1168831168</v>
      </c>
      <c r="E23" s="22">
        <v>7525855.44995894</v>
      </c>
    </row>
    <row r="24" spans="1:5">
      <c r="A24" s="8" t="s">
        <v>28</v>
      </c>
      <c r="B24" s="102">
        <v>8762747</v>
      </c>
      <c r="C24" s="29">
        <v>8762747</v>
      </c>
      <c r="D24" s="114">
        <v>2032176.9480519479</v>
      </c>
      <c r="E24" s="22">
        <v>2056258.8290508038</v>
      </c>
    </row>
    <row r="25" spans="1:5" ht="25.5">
      <c r="A25" s="8" t="s">
        <v>21</v>
      </c>
      <c r="B25" s="102">
        <v>16348985</v>
      </c>
      <c r="C25" s="29">
        <v>16018328</v>
      </c>
      <c r="D25" s="114">
        <v>3791508.5807050089</v>
      </c>
      <c r="E25" s="22">
        <v>3758847.3542179987</v>
      </c>
    </row>
    <row r="26" spans="1:5">
      <c r="A26" s="8" t="s">
        <v>26</v>
      </c>
      <c r="B26" s="102">
        <v>28534</v>
      </c>
      <c r="C26" s="29">
        <v>29829</v>
      </c>
      <c r="D26" s="114">
        <v>6617.3469387755094</v>
      </c>
      <c r="E26" s="22">
        <v>6999.64801126364</v>
      </c>
    </row>
    <row r="27" spans="1:5">
      <c r="A27" s="8" t="s">
        <v>22</v>
      </c>
      <c r="B27" s="102">
        <v>16377519</v>
      </c>
      <c r="C27" s="29">
        <v>16048157</v>
      </c>
      <c r="D27" s="114">
        <v>3798125.9276437843</v>
      </c>
      <c r="E27" s="22">
        <v>3765847.0022292621</v>
      </c>
    </row>
    <row r="28" spans="1:5">
      <c r="A28" s="8" t="s">
        <v>39</v>
      </c>
      <c r="B28" s="102">
        <v>10989315</v>
      </c>
      <c r="C28" s="29">
        <v>8583950</v>
      </c>
      <c r="D28" s="114">
        <v>2548542.4397031539</v>
      </c>
      <c r="E28" s="22">
        <v>2014302.4756541124</v>
      </c>
    </row>
    <row r="29" spans="1:5">
      <c r="A29" s="8" t="s">
        <v>24</v>
      </c>
      <c r="B29" s="102">
        <v>4546852</v>
      </c>
      <c r="C29" s="29">
        <v>7439326</v>
      </c>
      <c r="D29" s="114">
        <v>1054464.7495361781</v>
      </c>
      <c r="E29" s="22">
        <v>1745705.9720755604</v>
      </c>
    </row>
    <row r="30" spans="1:5" ht="13.5" thickBot="1">
      <c r="A30" s="9" t="s">
        <v>25</v>
      </c>
      <c r="B30" s="103">
        <v>15536167</v>
      </c>
      <c r="C30" s="31">
        <v>16023276</v>
      </c>
      <c r="D30" s="114">
        <v>3603007.189239332</v>
      </c>
      <c r="E30" s="22">
        <v>3760008.4477296728</v>
      </c>
    </row>
    <row r="31" spans="1:5" ht="30" customHeight="1" thickBot="1">
      <c r="A31" s="201" t="s">
        <v>36</v>
      </c>
      <c r="B31" s="202"/>
      <c r="C31" s="202"/>
      <c r="D31" s="202"/>
      <c r="E31" s="203"/>
    </row>
    <row r="32" spans="1:5" ht="17.25" customHeight="1" thickBot="1">
      <c r="A32" s="205"/>
      <c r="B32" s="194" t="s">
        <v>0</v>
      </c>
      <c r="C32" s="195"/>
      <c r="D32" s="196" t="s">
        <v>1</v>
      </c>
      <c r="E32" s="197"/>
    </row>
    <row r="33" spans="1:5" ht="46.5" customHeight="1" thickBot="1">
      <c r="A33" s="206"/>
      <c r="B33" s="5" t="s">
        <v>191</v>
      </c>
      <c r="C33" s="5" t="s">
        <v>151</v>
      </c>
      <c r="D33" s="5" t="s">
        <v>191</v>
      </c>
      <c r="E33" s="5" t="s">
        <v>151</v>
      </c>
    </row>
    <row r="34" spans="1:5">
      <c r="A34" s="7" t="s">
        <v>3</v>
      </c>
      <c r="B34" s="100">
        <v>5810862</v>
      </c>
      <c r="C34" s="26">
        <v>6735918</v>
      </c>
      <c r="D34" s="114">
        <v>1330081.9446987731</v>
      </c>
      <c r="E34" s="115">
        <v>1619795.1184321269</v>
      </c>
    </row>
    <row r="35" spans="1:5">
      <c r="A35" s="8" t="s">
        <v>4</v>
      </c>
      <c r="B35" s="102">
        <v>11190</v>
      </c>
      <c r="C35" s="29">
        <v>36194</v>
      </c>
      <c r="D35" s="114">
        <v>2561.3440761765241</v>
      </c>
      <c r="E35" s="115">
        <v>8703.619093423109</v>
      </c>
    </row>
    <row r="36" spans="1:5">
      <c r="A36" s="8" t="s">
        <v>37</v>
      </c>
      <c r="B36" s="102">
        <v>503159</v>
      </c>
      <c r="C36" s="29">
        <v>1618165</v>
      </c>
      <c r="D36" s="114">
        <v>115170.98516755173</v>
      </c>
      <c r="E36" s="115">
        <v>389122.27966814954</v>
      </c>
    </row>
    <row r="37" spans="1:5">
      <c r="A37" s="8" t="s">
        <v>6</v>
      </c>
      <c r="B37" s="102">
        <v>498963</v>
      </c>
      <c r="C37" s="29">
        <v>1608637</v>
      </c>
      <c r="D37" s="114">
        <v>114209.53836293718</v>
      </c>
      <c r="E37" s="115">
        <v>386831.06889503426</v>
      </c>
    </row>
    <row r="38" spans="1:5">
      <c r="A38" s="8" t="s">
        <v>9</v>
      </c>
      <c r="B38" s="105">
        <v>68025</v>
      </c>
      <c r="C38" s="34">
        <v>50279</v>
      </c>
      <c r="D38" s="121">
        <v>15570.637245925654</v>
      </c>
      <c r="E38" s="122">
        <v>12090.657689070578</v>
      </c>
    </row>
    <row r="39" spans="1:5">
      <c r="A39" s="8" t="s">
        <v>10</v>
      </c>
      <c r="B39" s="102">
        <v>566988</v>
      </c>
      <c r="C39" s="29">
        <v>1658916</v>
      </c>
      <c r="D39" s="114">
        <v>129781.17560886283</v>
      </c>
      <c r="E39" s="115">
        <v>398921.72658410482</v>
      </c>
    </row>
    <row r="40" spans="1:5" ht="25.5">
      <c r="A40" s="8" t="s">
        <v>29</v>
      </c>
      <c r="B40" s="118">
        <v>0.28000000000000003</v>
      </c>
      <c r="C40" s="30">
        <v>0.91788397263284205</v>
      </c>
      <c r="D40" s="119">
        <v>6.4090825856070316E-2</v>
      </c>
      <c r="E40" s="120">
        <v>0.22072477398890034</v>
      </c>
    </row>
    <row r="41" spans="1:5" ht="25.5">
      <c r="A41" s="8" t="s">
        <v>30</v>
      </c>
      <c r="B41" s="102">
        <v>1752549394</v>
      </c>
      <c r="C41" s="29">
        <v>1752549394</v>
      </c>
      <c r="D41" s="114">
        <v>1752549394</v>
      </c>
      <c r="E41" s="115">
        <v>1752549394</v>
      </c>
    </row>
    <row r="42" spans="1:5">
      <c r="A42" s="8" t="s">
        <v>13</v>
      </c>
      <c r="B42" s="105">
        <v>90032</v>
      </c>
      <c r="C42" s="34">
        <v>205812</v>
      </c>
      <c r="D42" s="121">
        <v>20607.947262406153</v>
      </c>
      <c r="E42" s="122">
        <v>49491.884092821929</v>
      </c>
    </row>
    <row r="43" spans="1:5">
      <c r="A43" s="8" t="s">
        <v>14</v>
      </c>
      <c r="B43" s="105">
        <v>27389</v>
      </c>
      <c r="C43" s="34">
        <v>-48078</v>
      </c>
      <c r="D43" s="121">
        <v>6269.2272477568204</v>
      </c>
      <c r="E43" s="122">
        <v>-11561.380305398581</v>
      </c>
    </row>
    <row r="44" spans="1:5">
      <c r="A44" s="8" t="s">
        <v>15</v>
      </c>
      <c r="B44" s="105">
        <v>52611</v>
      </c>
      <c r="C44" s="34">
        <v>-334689</v>
      </c>
      <c r="D44" s="121">
        <v>12042.437282548983</v>
      </c>
      <c r="E44" s="122">
        <v>-80483.106889503426</v>
      </c>
    </row>
    <row r="45" spans="1:5" ht="26.25" thickBot="1">
      <c r="A45" s="9" t="s">
        <v>135</v>
      </c>
      <c r="B45" s="110">
        <v>170032</v>
      </c>
      <c r="C45" s="35">
        <v>-176955</v>
      </c>
      <c r="D45" s="121">
        <v>38918.611792711956</v>
      </c>
      <c r="E45" s="122">
        <v>-42551.603102080073</v>
      </c>
    </row>
    <row r="46" spans="1:5" ht="27.75" customHeight="1" thickBot="1">
      <c r="A46" s="4"/>
      <c r="B46" s="6" t="s">
        <v>193</v>
      </c>
      <c r="C46" s="6" t="s">
        <v>174</v>
      </c>
      <c r="D46" s="6" t="s">
        <v>193</v>
      </c>
      <c r="E46" s="6" t="s">
        <v>174</v>
      </c>
    </row>
    <row r="47" spans="1:5">
      <c r="A47" s="7" t="s">
        <v>17</v>
      </c>
      <c r="B47" s="100">
        <v>25690470</v>
      </c>
      <c r="C47" s="26">
        <v>24866370</v>
      </c>
      <c r="D47" s="100">
        <v>5957901.2059369199</v>
      </c>
      <c r="E47" s="23">
        <v>5835121.4361140449</v>
      </c>
    </row>
    <row r="48" spans="1:5">
      <c r="A48" s="8" t="s">
        <v>18</v>
      </c>
      <c r="B48" s="102">
        <v>1221415</v>
      </c>
      <c r="C48" s="29">
        <v>1607786</v>
      </c>
      <c r="D48" s="123">
        <v>283259.50834879407</v>
      </c>
      <c r="E48" s="115">
        <v>377281.70831866714</v>
      </c>
    </row>
    <row r="49" spans="1:5">
      <c r="A49" s="8" t="s">
        <v>19</v>
      </c>
      <c r="B49" s="102">
        <v>26911885</v>
      </c>
      <c r="C49" s="29">
        <v>26474156</v>
      </c>
      <c r="D49" s="123">
        <v>6241160.7142857136</v>
      </c>
      <c r="E49" s="115">
        <v>6212403.1444327114</v>
      </c>
    </row>
    <row r="50" spans="1:5">
      <c r="A50" s="8" t="s">
        <v>28</v>
      </c>
      <c r="B50" s="102">
        <v>8762747</v>
      </c>
      <c r="C50" s="29">
        <v>8762747</v>
      </c>
      <c r="D50" s="123">
        <v>2032176.9480519479</v>
      </c>
      <c r="E50" s="115">
        <v>2056258.8290508038</v>
      </c>
    </row>
    <row r="51" spans="1:5">
      <c r="A51" s="8" t="s">
        <v>142</v>
      </c>
      <c r="B51" s="102">
        <v>17159485</v>
      </c>
      <c r="C51" s="29">
        <v>16592497</v>
      </c>
      <c r="D51" s="123">
        <v>3979473.4025974022</v>
      </c>
      <c r="E51" s="115">
        <v>3893581.3680628887</v>
      </c>
    </row>
    <row r="52" spans="1:5">
      <c r="A52" s="8" t="s">
        <v>39</v>
      </c>
      <c r="B52" s="102">
        <v>7559653</v>
      </c>
      <c r="C52" s="29">
        <v>5069118</v>
      </c>
      <c r="D52" s="123">
        <v>1753166.2801484228</v>
      </c>
      <c r="E52" s="115">
        <v>1189514.9595212953</v>
      </c>
    </row>
    <row r="53" spans="1:5">
      <c r="A53" s="8" t="s">
        <v>24</v>
      </c>
      <c r="B53" s="102">
        <v>2192747</v>
      </c>
      <c r="C53" s="29">
        <v>4812541</v>
      </c>
      <c r="D53" s="123">
        <v>508522.03153988865</v>
      </c>
      <c r="E53" s="115">
        <v>1129306.8168485276</v>
      </c>
    </row>
    <row r="54" spans="1:5" ht="13.5" thickBot="1">
      <c r="A54" s="10" t="s">
        <v>25</v>
      </c>
      <c r="B54" s="103">
        <v>9752400</v>
      </c>
      <c r="C54" s="31">
        <v>9881659</v>
      </c>
      <c r="D54" s="124">
        <v>2261688.3116883114</v>
      </c>
      <c r="E54" s="125">
        <v>2318821.7763698231</v>
      </c>
    </row>
    <row r="57" spans="1:5">
      <c r="A57" s="1" t="s">
        <v>194</v>
      </c>
    </row>
    <row r="58" spans="1:5" ht="25.5" customHeight="1">
      <c r="A58" s="191" t="s">
        <v>195</v>
      </c>
      <c r="B58" s="204"/>
      <c r="C58" s="204"/>
      <c r="D58" s="204"/>
      <c r="E58" s="204"/>
    </row>
    <row r="59" spans="1:5" ht="39" customHeight="1">
      <c r="A59" s="191" t="s">
        <v>196</v>
      </c>
      <c r="B59" s="191"/>
      <c r="C59" s="191"/>
      <c r="D59" s="191"/>
      <c r="E59" s="19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G51" sqref="G51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3.5" customHeight="1" thickBot="1">
      <c r="A2" s="193"/>
      <c r="B2" s="5" t="s">
        <v>205</v>
      </c>
      <c r="C2" s="5" t="s">
        <v>206</v>
      </c>
      <c r="D2" s="5" t="s">
        <v>205</v>
      </c>
      <c r="E2" s="5" t="s">
        <v>206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f>'[1]RZS3 FIN'!$D$6</f>
        <v>17646489</v>
      </c>
      <c r="C4" s="87">
        <f>'[1]RZS3 FIN'!$E$6</f>
        <v>18264440</v>
      </c>
      <c r="D4" s="88">
        <v>4032837.9459286514</v>
      </c>
      <c r="E4" s="89">
        <v>4364471.4203785127</v>
      </c>
      <c r="F4" s="14"/>
      <c r="G4" s="14"/>
      <c r="H4" s="14"/>
    </row>
    <row r="5" spans="1:8">
      <c r="A5" s="8" t="s">
        <v>167</v>
      </c>
      <c r="B5" s="33">
        <f>'[1]RZS3 FIN'!$D$13</f>
        <v>801522</v>
      </c>
      <c r="C5" s="89">
        <f>'[1]RZS3 FIN'!$E$13</f>
        <v>-1901216</v>
      </c>
      <c r="D5" s="89">
        <v>183175.72045615557</v>
      </c>
      <c r="E5" s="89">
        <v>-454314.6625884152</v>
      </c>
      <c r="F5" s="14"/>
      <c r="G5" s="14"/>
      <c r="H5" s="14"/>
    </row>
    <row r="6" spans="1:8">
      <c r="A6" s="8" t="s">
        <v>207</v>
      </c>
      <c r="B6" s="33">
        <f>'[1]RZS3 FIN'!$D$17</f>
        <v>508861</v>
      </c>
      <c r="C6" s="89">
        <v>-2187771</v>
      </c>
      <c r="D6" s="89">
        <v>116292.47891765888</v>
      </c>
      <c r="E6" s="89">
        <v>-522789.85853565281</v>
      </c>
    </row>
    <row r="7" spans="1:8">
      <c r="A7" s="8" t="s">
        <v>169</v>
      </c>
      <c r="B7" s="33">
        <f>'[1]RZS3 FIN'!$D$19</f>
        <v>370137</v>
      </c>
      <c r="C7" s="89">
        <v>-1804215</v>
      </c>
      <c r="D7" s="89">
        <v>84589.208583769447</v>
      </c>
      <c r="E7" s="89">
        <v>-431135.29917797743</v>
      </c>
    </row>
    <row r="8" spans="1:8" ht="25.5">
      <c r="A8" s="8" t="s">
        <v>170</v>
      </c>
      <c r="B8" s="33">
        <f>'[1]RZS3 FIN'!$D$34</f>
        <v>367468</v>
      </c>
      <c r="C8" s="89">
        <v>-1807317</v>
      </c>
      <c r="D8" s="89">
        <v>83979.249034440203</v>
      </c>
      <c r="E8" s="89">
        <v>-431875.55324029824</v>
      </c>
    </row>
    <row r="9" spans="1:8">
      <c r="A9" s="8" t="s">
        <v>171</v>
      </c>
      <c r="B9" s="29">
        <f>'[1]RZS3 FIN'!$D$35</f>
        <v>2669</v>
      </c>
      <c r="C9" s="91">
        <v>3102</v>
      </c>
      <c r="D9" s="90">
        <v>609.95954932925019</v>
      </c>
      <c r="E9" s="90">
        <v>741.25406232078001</v>
      </c>
    </row>
    <row r="10" spans="1:8">
      <c r="A10" s="8" t="s">
        <v>9</v>
      </c>
      <c r="B10" s="33">
        <f>'[1]RZS3 FIN'!$D$31</f>
        <v>277748</v>
      </c>
      <c r="C10" s="89">
        <v>122076</v>
      </c>
      <c r="D10" s="92">
        <v>63475.101126676869</v>
      </c>
      <c r="E10" s="92">
        <v>29171.28656088702</v>
      </c>
    </row>
    <row r="11" spans="1:8">
      <c r="A11" s="8" t="s">
        <v>10</v>
      </c>
      <c r="B11" s="33">
        <f>'[1]RZS3 FIN'!$D$32</f>
        <v>647885</v>
      </c>
      <c r="C11" s="89">
        <v>-1682139</v>
      </c>
      <c r="D11" s="89">
        <v>148064.30971044634</v>
      </c>
      <c r="E11" s="89">
        <v>-401964.01261709043</v>
      </c>
    </row>
    <row r="12" spans="1:8" ht="25.5">
      <c r="A12" s="8" t="s">
        <v>11</v>
      </c>
      <c r="B12" s="33">
        <f>'[1]RZS3 FIN'!$D$37</f>
        <v>644944</v>
      </c>
      <c r="C12" s="89">
        <v>-1685301</v>
      </c>
      <c r="D12" s="89">
        <v>147392.1886783829</v>
      </c>
      <c r="E12" s="89">
        <v>-402719.60428216401</v>
      </c>
    </row>
    <row r="13" spans="1:8" ht="25.5">
      <c r="A13" s="8" t="s">
        <v>12</v>
      </c>
      <c r="B13" s="29">
        <f>'[1]RZS3 FIN'!$D$38</f>
        <v>2941</v>
      </c>
      <c r="C13" s="91">
        <v>3162</v>
      </c>
      <c r="D13" s="90">
        <v>672.12103206344125</v>
      </c>
      <c r="E13" s="90">
        <v>755.59166507359964</v>
      </c>
    </row>
    <row r="14" spans="1:8" ht="25.5">
      <c r="A14" s="8" t="s">
        <v>172</v>
      </c>
      <c r="B14" s="93">
        <f>'[1]RZS3 FIN'!$D$40</f>
        <v>0.20967625863103062</v>
      </c>
      <c r="C14" s="94">
        <v>-1.03</v>
      </c>
      <c r="D14" s="94">
        <v>4.7918335039200725E-2</v>
      </c>
      <c r="E14" s="94">
        <v>-0.24612884725673867</v>
      </c>
    </row>
    <row r="15" spans="1:8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f>[1]CF2!$D$14</f>
        <v>3064215</v>
      </c>
      <c r="C16" s="96">
        <v>3387458</v>
      </c>
      <c r="D16" s="97">
        <v>700279.95520716684</v>
      </c>
      <c r="E16" s="97">
        <v>809467.11909768684</v>
      </c>
    </row>
    <row r="17" spans="1:7">
      <c r="A17" s="8" t="s">
        <v>14</v>
      </c>
      <c r="B17" s="34">
        <f>[1]CF2!$D$27</f>
        <v>-3627458</v>
      </c>
      <c r="C17" s="96">
        <v>-3942122</v>
      </c>
      <c r="D17" s="97">
        <v>-828999.61704413011</v>
      </c>
      <c r="E17" s="97">
        <v>-942009.65398585354</v>
      </c>
    </row>
    <row r="18" spans="1:7">
      <c r="A18" s="8" t="s">
        <v>15</v>
      </c>
      <c r="B18" s="34">
        <f>[1]CF2!$D$39</f>
        <v>590261</v>
      </c>
      <c r="C18" s="96">
        <v>-525692</v>
      </c>
      <c r="D18" s="97">
        <v>134895.21676531754</v>
      </c>
      <c r="E18" s="97">
        <v>-125619.38443892181</v>
      </c>
    </row>
    <row r="19" spans="1:7" ht="26.25" thickBot="1">
      <c r="A19" s="9" t="s">
        <v>135</v>
      </c>
      <c r="B19" s="35">
        <f>[1]CF2!$D$40</f>
        <v>27018</v>
      </c>
      <c r="C19" s="98">
        <v>-1080356</v>
      </c>
      <c r="D19" s="99">
        <v>6174.5549283543205</v>
      </c>
      <c r="E19" s="99">
        <v>-258161.91932708852</v>
      </c>
    </row>
    <row r="20" spans="1:7" s="2" customFormat="1" ht="30" customHeight="1" thickBot="1">
      <c r="A20" s="3"/>
      <c r="B20" s="6" t="s">
        <v>201</v>
      </c>
      <c r="C20" s="6" t="s">
        <v>174</v>
      </c>
      <c r="D20" s="6" t="s">
        <v>201</v>
      </c>
      <c r="E20" s="6" t="s">
        <v>174</v>
      </c>
    </row>
    <row r="21" spans="1:7">
      <c r="A21" s="7" t="s">
        <v>17</v>
      </c>
      <c r="B21" s="100">
        <f>[1]BZ1!$D$16</f>
        <v>29148253</v>
      </c>
      <c r="C21" s="100">
        <v>28124185</v>
      </c>
      <c r="D21" s="91">
        <v>6588664.7830018075</v>
      </c>
      <c r="E21" s="22">
        <v>6599597.5595447617</v>
      </c>
      <c r="F21" s="101"/>
      <c r="G21" s="2"/>
    </row>
    <row r="22" spans="1:7">
      <c r="A22" s="8" t="s">
        <v>18</v>
      </c>
      <c r="B22" s="102">
        <f>[1]BZ1!$D$27</f>
        <v>4308641</v>
      </c>
      <c r="C22" s="102">
        <v>3947248</v>
      </c>
      <c r="D22" s="91">
        <v>973924.27667269437</v>
      </c>
      <c r="E22" s="22">
        <v>926257.89041417348</v>
      </c>
      <c r="F22" s="101"/>
      <c r="G22" s="2"/>
    </row>
    <row r="23" spans="1:7">
      <c r="A23" s="8" t="s">
        <v>19</v>
      </c>
      <c r="B23" s="102">
        <f>[1]BZ1!$D$29</f>
        <v>33456894</v>
      </c>
      <c r="C23" s="102">
        <v>32071433</v>
      </c>
      <c r="D23" s="91">
        <v>7562589.0596745024</v>
      </c>
      <c r="E23" s="22">
        <v>7525856.4499589354</v>
      </c>
      <c r="F23" s="101"/>
      <c r="G23" s="2"/>
    </row>
    <row r="24" spans="1:7">
      <c r="A24" s="8" t="s">
        <v>28</v>
      </c>
      <c r="B24" s="102">
        <f>[1]BZ1!$D$38</f>
        <v>8762747</v>
      </c>
      <c r="C24" s="102">
        <v>8762747</v>
      </c>
      <c r="D24" s="91">
        <v>1980729.4303797467</v>
      </c>
      <c r="E24" s="22">
        <v>2056258.8290508038</v>
      </c>
      <c r="F24" s="101"/>
      <c r="G24" s="2"/>
    </row>
    <row r="25" spans="1:7" ht="25.5">
      <c r="A25" s="8" t="s">
        <v>21</v>
      </c>
      <c r="B25" s="102">
        <f>[1]BZ1!$D$43</f>
        <v>16649266</v>
      </c>
      <c r="C25" s="102">
        <v>16018328</v>
      </c>
      <c r="D25" s="91">
        <v>3763396.473779385</v>
      </c>
      <c r="E25" s="22">
        <v>3758847.3542179987</v>
      </c>
      <c r="F25" s="101"/>
      <c r="G25" s="2"/>
    </row>
    <row r="26" spans="1:7">
      <c r="A26" s="8" t="s">
        <v>26</v>
      </c>
      <c r="B26" s="102">
        <f>[1]BZ1!$D$45</f>
        <v>30052</v>
      </c>
      <c r="C26" s="102">
        <v>29829</v>
      </c>
      <c r="D26" s="91">
        <v>6792.9475587703428</v>
      </c>
      <c r="E26" s="22">
        <v>6999.64801126364</v>
      </c>
      <c r="F26" s="101"/>
      <c r="G26" s="2"/>
    </row>
    <row r="27" spans="1:7">
      <c r="A27" s="8" t="s">
        <v>22</v>
      </c>
      <c r="B27" s="102">
        <f>[1]BZ1!$D$47</f>
        <v>16679318</v>
      </c>
      <c r="C27" s="102">
        <v>16048157</v>
      </c>
      <c r="D27" s="91">
        <v>3770189.4213381554</v>
      </c>
      <c r="E27" s="22">
        <v>3765847.0022292621</v>
      </c>
      <c r="F27" s="101"/>
      <c r="G27" s="2"/>
    </row>
    <row r="28" spans="1:7">
      <c r="A28" s="8" t="s">
        <v>39</v>
      </c>
      <c r="B28" s="102">
        <f>[1]BZ1!$D$56</f>
        <v>11968719</v>
      </c>
      <c r="C28" s="102">
        <v>8583950</v>
      </c>
      <c r="D28" s="91">
        <v>2705406.6455696202</v>
      </c>
      <c r="E28" s="22">
        <v>2014302.4756541124</v>
      </c>
      <c r="F28" s="101"/>
      <c r="G28" s="2"/>
    </row>
    <row r="29" spans="1:7">
      <c r="A29" s="8" t="s">
        <v>24</v>
      </c>
      <c r="B29" s="102">
        <f>[1]BZ1!$D$68</f>
        <v>4808857</v>
      </c>
      <c r="C29" s="102">
        <v>7439326</v>
      </c>
      <c r="D29" s="91">
        <v>1086992.9927667268</v>
      </c>
      <c r="E29" s="22">
        <v>1745705.9720755604</v>
      </c>
      <c r="F29" s="101"/>
      <c r="G29" s="2"/>
    </row>
    <row r="30" spans="1:7" ht="13.5" thickBot="1">
      <c r="A30" s="9" t="s">
        <v>25</v>
      </c>
      <c r="B30" s="103">
        <f>[1]BZ1!$D$70</f>
        <v>16777576</v>
      </c>
      <c r="C30" s="103">
        <v>16023276</v>
      </c>
      <c r="D30" s="91">
        <v>3792399.638336347</v>
      </c>
      <c r="E30" s="22">
        <v>3760008.4477296728</v>
      </c>
      <c r="F30" s="101"/>
      <c r="G30" s="2"/>
    </row>
    <row r="31" spans="1:7" ht="30" customHeight="1" thickBot="1">
      <c r="A31" s="201" t="s">
        <v>36</v>
      </c>
      <c r="B31" s="202"/>
      <c r="C31" s="202"/>
      <c r="D31" s="202"/>
      <c r="E31" s="203"/>
      <c r="F31" s="2"/>
      <c r="G31" s="2"/>
    </row>
    <row r="32" spans="1:7" ht="17.25" customHeight="1" thickBot="1">
      <c r="A32" s="212"/>
      <c r="B32" s="194" t="s">
        <v>0</v>
      </c>
      <c r="C32" s="214"/>
      <c r="D32" s="196" t="s">
        <v>1</v>
      </c>
      <c r="E32" s="197"/>
      <c r="F32" s="2"/>
      <c r="G32" s="2"/>
    </row>
    <row r="33" spans="1:7" ht="46.5" customHeight="1" thickBot="1">
      <c r="A33" s="213"/>
      <c r="B33" s="5" t="s">
        <v>205</v>
      </c>
      <c r="C33" s="5" t="s">
        <v>206</v>
      </c>
      <c r="D33" s="5" t="s">
        <v>205</v>
      </c>
      <c r="E33" s="5" t="s">
        <v>206</v>
      </c>
      <c r="F33" s="2"/>
      <c r="G33" s="2"/>
    </row>
    <row r="34" spans="1:7">
      <c r="A34" s="7" t="s">
        <v>3</v>
      </c>
      <c r="B34" s="100">
        <f>'[2]RZiS fin'!$C$6</f>
        <v>7995328</v>
      </c>
      <c r="C34" s="100">
        <f>'[2]RZiS fin'!$D$6</f>
        <v>9062246</v>
      </c>
      <c r="D34" s="88">
        <v>1827211.189066892</v>
      </c>
      <c r="E34" s="97">
        <v>2165514.7199388263</v>
      </c>
      <c r="F34" s="2"/>
      <c r="G34" s="2"/>
    </row>
    <row r="35" spans="1:7">
      <c r="A35" s="8" t="s">
        <v>167</v>
      </c>
      <c r="B35" s="97">
        <f>'[2]RZiS fin'!$C$12</f>
        <v>-34603</v>
      </c>
      <c r="C35" s="97">
        <f>'[2]RZiS fin'!$D$12</f>
        <v>-124367</v>
      </c>
      <c r="D35" s="97">
        <v>-7907.9918641588774</v>
      </c>
      <c r="E35" s="97">
        <v>-29718.744025998851</v>
      </c>
      <c r="F35" s="2"/>
      <c r="G35" s="2"/>
    </row>
    <row r="36" spans="1:7">
      <c r="A36" s="8" t="s">
        <v>207</v>
      </c>
      <c r="B36" s="97">
        <f>'[2]RZiS fin'!$C$18</f>
        <v>-149134</v>
      </c>
      <c r="C36" s="97">
        <v>-3450794</v>
      </c>
      <c r="D36" s="97">
        <v>-34082.3182576502</v>
      </c>
      <c r="E36" s="97">
        <v>-824601.89256356331</v>
      </c>
      <c r="F36" s="2"/>
      <c r="G36" s="2"/>
    </row>
    <row r="37" spans="1:7">
      <c r="A37" s="8" t="s">
        <v>169</v>
      </c>
      <c r="B37" s="97">
        <f>'[2]RZiS fin'!$C$20</f>
        <v>-166253</v>
      </c>
      <c r="C37" s="97">
        <v>-3453908</v>
      </c>
      <c r="D37" s="97">
        <v>-37994.606577233353</v>
      </c>
      <c r="E37" s="97">
        <v>-825346.01414643473</v>
      </c>
      <c r="F37" s="2"/>
      <c r="G37" s="2"/>
    </row>
    <row r="38" spans="1:7">
      <c r="A38" s="8" t="s">
        <v>9</v>
      </c>
      <c r="B38" s="105">
        <f>'[2]RZiS fin'!$C$30</f>
        <v>104024</v>
      </c>
      <c r="C38" s="105">
        <v>69720</v>
      </c>
      <c r="D38" s="97">
        <v>23773.110588020201</v>
      </c>
      <c r="E38" s="97">
        <v>16660.294398776525</v>
      </c>
      <c r="F38" s="2"/>
      <c r="G38" s="2"/>
    </row>
    <row r="39" spans="1:7">
      <c r="A39" s="8" t="s">
        <v>10</v>
      </c>
      <c r="B39" s="97">
        <f>'[2]RZiS fin'!$C$31</f>
        <v>-62229</v>
      </c>
      <c r="C39" s="97">
        <v>-3384188</v>
      </c>
      <c r="D39" s="97">
        <v>-14222.495989213154</v>
      </c>
      <c r="E39" s="97">
        <v>-808685.71974765812</v>
      </c>
      <c r="F39" s="2"/>
      <c r="G39" s="2"/>
    </row>
    <row r="40" spans="1:7" ht="25.5">
      <c r="A40" s="8" t="s">
        <v>208</v>
      </c>
      <c r="B40" s="107">
        <f>'[2]RZiS fin'!$C$34</f>
        <v>-0.09</v>
      </c>
      <c r="C40" s="107">
        <v>-1.97</v>
      </c>
      <c r="D40" s="107">
        <v>-2.0568137669401465E-2</v>
      </c>
      <c r="E40" s="107">
        <v>-0.47075129038424773</v>
      </c>
      <c r="F40" s="2"/>
      <c r="G40" s="2"/>
    </row>
    <row r="41" spans="1:7" ht="25.5">
      <c r="A41" s="8" t="s">
        <v>30</v>
      </c>
      <c r="B41" s="102">
        <f>[3]RZiS!$C$44</f>
        <v>1752549394</v>
      </c>
      <c r="C41" s="102">
        <v>1752549394</v>
      </c>
      <c r="D41" s="90">
        <v>1752549394</v>
      </c>
      <c r="E41" s="90">
        <v>1752549394</v>
      </c>
      <c r="F41" s="2"/>
      <c r="G41" s="2"/>
    </row>
    <row r="42" spans="1:7">
      <c r="A42" s="8" t="s">
        <v>13</v>
      </c>
      <c r="B42" s="105">
        <f>[2]CF2!$C$13</f>
        <v>-232887</v>
      </c>
      <c r="C42" s="105">
        <v>157609</v>
      </c>
      <c r="D42" s="97">
        <v>-53222.798637932217</v>
      </c>
      <c r="E42" s="97">
        <v>37662.253871152745</v>
      </c>
      <c r="F42" s="2"/>
      <c r="G42" s="2"/>
    </row>
    <row r="43" spans="1:7">
      <c r="A43" s="8" t="s">
        <v>14</v>
      </c>
      <c r="B43" s="105">
        <f>[2]CF2!$C$29</f>
        <v>-619543</v>
      </c>
      <c r="C43" s="105">
        <v>-318640</v>
      </c>
      <c r="D43" s="97">
        <v>-141587.1746234888</v>
      </c>
      <c r="E43" s="97">
        <v>-76142.229019307968</v>
      </c>
      <c r="F43" s="2"/>
      <c r="G43" s="2"/>
    </row>
    <row r="44" spans="1:7">
      <c r="A44" s="8" t="s">
        <v>15</v>
      </c>
      <c r="B44" s="105">
        <f>[2]CF2!$C$43</f>
        <v>486164</v>
      </c>
      <c r="C44" s="105">
        <v>-587079</v>
      </c>
      <c r="D44" s="97">
        <v>111105.42313229883</v>
      </c>
      <c r="E44" s="97">
        <v>-140288.42477537756</v>
      </c>
      <c r="F44" s="2"/>
      <c r="G44" s="2"/>
    </row>
    <row r="45" spans="1:7" ht="26.25" thickBot="1">
      <c r="A45" s="9" t="s">
        <v>135</v>
      </c>
      <c r="B45" s="110">
        <f>[2]CF2!$C$44</f>
        <v>-366266</v>
      </c>
      <c r="C45" s="110">
        <v>-748110</v>
      </c>
      <c r="D45" s="97">
        <v>-83704.550129122188</v>
      </c>
      <c r="E45" s="97">
        <v>-178768.39992353279</v>
      </c>
      <c r="F45" s="2"/>
      <c r="G45" s="2"/>
    </row>
    <row r="46" spans="1:7" ht="27.75" customHeight="1" thickBot="1">
      <c r="A46" s="4"/>
      <c r="B46" s="6" t="s">
        <v>201</v>
      </c>
      <c r="C46" s="6" t="s">
        <v>174</v>
      </c>
      <c r="D46" s="6" t="s">
        <v>201</v>
      </c>
      <c r="E46" s="6" t="s">
        <v>174</v>
      </c>
      <c r="F46" s="2"/>
      <c r="G46" s="2"/>
    </row>
    <row r="47" spans="1:7">
      <c r="A47" s="7" t="s">
        <v>17</v>
      </c>
      <c r="B47" s="100">
        <f>[2]BZ1!$C$17</f>
        <v>25855329</v>
      </c>
      <c r="C47" s="87">
        <v>24866370</v>
      </c>
      <c r="D47" s="88">
        <v>5844332.9566003615</v>
      </c>
      <c r="E47" s="61">
        <v>5835121.4361140449</v>
      </c>
      <c r="F47" s="101"/>
      <c r="G47" s="2"/>
    </row>
    <row r="48" spans="1:7">
      <c r="A48" s="8" t="s">
        <v>18</v>
      </c>
      <c r="B48" s="102">
        <f>[2]BZ1!$C$28</f>
        <v>1817047</v>
      </c>
      <c r="C48" s="91">
        <v>1607786</v>
      </c>
      <c r="D48" s="90">
        <v>410724.90958408674</v>
      </c>
      <c r="E48" s="104">
        <v>377281.70831866714</v>
      </c>
      <c r="F48" s="101"/>
      <c r="G48" s="2"/>
    </row>
    <row r="49" spans="1:7">
      <c r="A49" s="8" t="s">
        <v>19</v>
      </c>
      <c r="B49" s="102">
        <f>[2]BZ1!$C$30</f>
        <v>27672376</v>
      </c>
      <c r="C49" s="91">
        <v>26474156</v>
      </c>
      <c r="D49" s="90">
        <v>6255057.8661844479</v>
      </c>
      <c r="E49" s="104">
        <v>6212403.1444327114</v>
      </c>
      <c r="F49" s="101"/>
      <c r="G49" s="2"/>
    </row>
    <row r="50" spans="1:7">
      <c r="A50" s="8" t="s">
        <v>28</v>
      </c>
      <c r="B50" s="102">
        <f>[2]BZ1!$C$39</f>
        <v>8762747</v>
      </c>
      <c r="C50" s="91">
        <v>8762747</v>
      </c>
      <c r="D50" s="90">
        <v>1980729.4303797467</v>
      </c>
      <c r="E50" s="104">
        <v>2056258.8290508038</v>
      </c>
      <c r="F50" s="101"/>
      <c r="G50" s="2"/>
    </row>
    <row r="51" spans="1:7">
      <c r="A51" s="8" t="s">
        <v>142</v>
      </c>
      <c r="B51" s="102">
        <f>[2]BZ1!$C$43</f>
        <v>16530268</v>
      </c>
      <c r="C51" s="91">
        <v>16592497</v>
      </c>
      <c r="D51" s="90">
        <v>3736498.1916817357</v>
      </c>
      <c r="E51" s="104">
        <v>3893581.3680628887</v>
      </c>
      <c r="F51" s="101"/>
      <c r="G51" s="2"/>
    </row>
    <row r="52" spans="1:7">
      <c r="A52" s="8" t="s">
        <v>39</v>
      </c>
      <c r="B52" s="102">
        <f>[2]BZ1!$C$53</f>
        <v>8969976</v>
      </c>
      <c r="C52" s="91">
        <v>5069118</v>
      </c>
      <c r="D52" s="90">
        <v>2027572.4285714284</v>
      </c>
      <c r="E52" s="104">
        <v>1189514.9595212953</v>
      </c>
      <c r="F52" s="101"/>
      <c r="G52" s="2"/>
    </row>
    <row r="53" spans="1:7">
      <c r="A53" s="8" t="s">
        <v>24</v>
      </c>
      <c r="B53" s="102">
        <f>[2]BZ1!$C$63</f>
        <v>2172132</v>
      </c>
      <c r="C53" s="91">
        <v>4812541</v>
      </c>
      <c r="D53" s="90">
        <v>490988.24593128386</v>
      </c>
      <c r="E53" s="104">
        <v>1129306.8168485276</v>
      </c>
      <c r="F53" s="101"/>
      <c r="G53" s="2"/>
    </row>
    <row r="54" spans="1:7" ht="13.5" thickBot="1">
      <c r="A54" s="10" t="s">
        <v>25</v>
      </c>
      <c r="B54" s="103">
        <f>[2]BZ1!$C$65</f>
        <v>11142108</v>
      </c>
      <c r="C54" s="112">
        <v>9881659</v>
      </c>
      <c r="D54" s="113">
        <v>2518559.6745027122</v>
      </c>
      <c r="E54" s="113">
        <v>2318821.7763698231</v>
      </c>
      <c r="F54" s="101"/>
      <c r="G54" s="2"/>
    </row>
    <row r="55" spans="1:7">
      <c r="F55" s="2"/>
      <c r="G55" s="2"/>
    </row>
    <row r="56" spans="1:7">
      <c r="F56" s="2"/>
      <c r="G56" s="2"/>
    </row>
    <row r="57" spans="1:7">
      <c r="A57" s="1" t="s">
        <v>209</v>
      </c>
    </row>
    <row r="58" spans="1:7" ht="25.5" customHeight="1">
      <c r="A58" s="191" t="s">
        <v>210</v>
      </c>
      <c r="B58" s="204"/>
      <c r="C58" s="204"/>
      <c r="D58" s="204"/>
      <c r="E58" s="204"/>
    </row>
    <row r="59" spans="1:7" ht="39" customHeight="1">
      <c r="A59" s="191" t="s">
        <v>211</v>
      </c>
      <c r="B59" s="191"/>
      <c r="C59" s="191"/>
      <c r="D59" s="191"/>
      <c r="E59" s="19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2" workbookViewId="0">
      <selection activeCell="B53" sqref="B53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3.5" customHeight="1" thickBot="1">
      <c r="A2" s="193"/>
      <c r="B2" s="5" t="s">
        <v>197</v>
      </c>
      <c r="C2" s="5" t="s">
        <v>198</v>
      </c>
      <c r="D2" s="5" t="s">
        <v>197</v>
      </c>
      <c r="E2" s="126" t="s">
        <v>199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7" t="s">
        <v>3</v>
      </c>
      <c r="B4" s="26">
        <f>'[4]RZS3 FIN'!$D$6</f>
        <v>4589537</v>
      </c>
      <c r="C4" s="87">
        <f>'[4]RZS3 FIN'!$E$6</f>
        <v>4564505</v>
      </c>
      <c r="D4" s="88">
        <v>1070046.6298291015</v>
      </c>
      <c r="E4" s="89">
        <v>1047890.2178654239</v>
      </c>
      <c r="F4" s="14"/>
      <c r="G4" s="14"/>
      <c r="H4" s="14"/>
    </row>
    <row r="5" spans="1:8">
      <c r="A5" s="8" t="s">
        <v>4</v>
      </c>
      <c r="B5" s="33">
        <f>'[4]RZS3 FIN'!$D$12</f>
        <v>773553</v>
      </c>
      <c r="C5" s="89">
        <f>'[4]RZS3 FIN'!$E$12</f>
        <v>457180</v>
      </c>
      <c r="D5" s="89">
        <v>180353.22095544517</v>
      </c>
      <c r="E5" s="89">
        <v>104956.49578732294</v>
      </c>
      <c r="F5" s="14"/>
      <c r="G5" s="14"/>
      <c r="H5" s="14"/>
    </row>
    <row r="6" spans="1:8">
      <c r="A6" s="8" t="s">
        <v>5</v>
      </c>
      <c r="B6" s="33">
        <f>'[4]RZS3 FIN'!$D$16</f>
        <v>819107</v>
      </c>
      <c r="C6" s="89">
        <v>411595</v>
      </c>
      <c r="D6" s="89">
        <v>190974.097129934</v>
      </c>
      <c r="E6" s="89">
        <v>94491.379508253172</v>
      </c>
    </row>
    <row r="7" spans="1:8">
      <c r="A7" s="8" t="s">
        <v>6</v>
      </c>
      <c r="B7" s="33">
        <f>'[4]RZS3 FIN'!$D$18</f>
        <v>640535</v>
      </c>
      <c r="C7" s="89">
        <v>323806</v>
      </c>
      <c r="D7" s="89">
        <v>149340.18791821128</v>
      </c>
      <c r="E7" s="89">
        <v>74338.335567850503</v>
      </c>
    </row>
    <row r="8" spans="1:8" ht="25.5">
      <c r="A8" s="8" t="s">
        <v>7</v>
      </c>
      <c r="B8" s="33">
        <f>'[4]RZS3 FIN'!$D$33</f>
        <v>639830</v>
      </c>
      <c r="C8" s="89">
        <v>323245</v>
      </c>
      <c r="D8" s="89">
        <v>149175.81777062785</v>
      </c>
      <c r="E8" s="89">
        <v>74208.544732431867</v>
      </c>
    </row>
    <row r="9" spans="1:8">
      <c r="A9" s="8" t="s">
        <v>8</v>
      </c>
      <c r="B9" s="29">
        <f>'[4]RZS3 FIN'!$D$34</f>
        <v>705</v>
      </c>
      <c r="C9" s="91">
        <v>561</v>
      </c>
      <c r="D9" s="90">
        <v>164.37014758340911</v>
      </c>
      <c r="E9" s="90">
        <v>128.79083541862761</v>
      </c>
    </row>
    <row r="10" spans="1:8">
      <c r="A10" s="8" t="s">
        <v>9</v>
      </c>
      <c r="B10" s="33">
        <f>'[4]RZS3 FIN'!$D$30</f>
        <v>-15565</v>
      </c>
      <c r="C10" s="89">
        <v>18361</v>
      </c>
      <c r="D10" s="92">
        <v>-3628.9664498379611</v>
      </c>
      <c r="E10" s="92">
        <v>4215.202369200395</v>
      </c>
    </row>
    <row r="11" spans="1:8">
      <c r="A11" s="8" t="s">
        <v>10</v>
      </c>
      <c r="B11" s="33">
        <f>'[4]RZS3 FIN'!$D$31</f>
        <v>624970</v>
      </c>
      <c r="C11" s="89">
        <v>342167</v>
      </c>
      <c r="D11" s="89">
        <v>145711.22146837332</v>
      </c>
      <c r="E11" s="89">
        <v>78552.537937050889</v>
      </c>
    </row>
    <row r="12" spans="1:8" ht="25.5">
      <c r="A12" s="8" t="s">
        <v>11</v>
      </c>
      <c r="B12" s="33">
        <f>'[4]RZS3 FIN'!$D$36</f>
        <v>624261</v>
      </c>
      <c r="C12" s="89">
        <v>341606</v>
      </c>
      <c r="D12" s="89">
        <v>145545.91872420788</v>
      </c>
      <c r="E12" s="89">
        <v>78423.747101632267</v>
      </c>
    </row>
    <row r="13" spans="1:8" ht="25.5">
      <c r="A13" s="8" t="s">
        <v>12</v>
      </c>
      <c r="B13" s="29">
        <f>'[4]RZS3 FIN'!$D$37</f>
        <v>709</v>
      </c>
      <c r="C13" s="91">
        <v>561</v>
      </c>
      <c r="D13" s="90">
        <v>165.30274416544262</v>
      </c>
      <c r="E13" s="90">
        <v>128.79083541862761</v>
      </c>
    </row>
    <row r="14" spans="1:8" ht="25.5">
      <c r="A14" s="8" t="s">
        <v>29</v>
      </c>
      <c r="B14" s="93">
        <f>'[4]RZS3 FIN'!$D$39</f>
        <v>0.36508528786150718</v>
      </c>
      <c r="C14" s="94">
        <v>0.18444273303032507</v>
      </c>
      <c r="D14" s="94">
        <v>8.5119322902591957E-2</v>
      </c>
      <c r="E14" s="94">
        <v>4.2343197279626502E-2</v>
      </c>
    </row>
    <row r="15" spans="1:8" ht="25.5">
      <c r="A15" s="8" t="s">
        <v>30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f>[4]CF2!$D$15</f>
        <v>875703</v>
      </c>
      <c r="C16" s="96">
        <v>465534</v>
      </c>
      <c r="D16" s="97">
        <v>204169.40616912636</v>
      </c>
      <c r="E16" s="97">
        <v>106874.35432402029</v>
      </c>
    </row>
    <row r="17" spans="1:5">
      <c r="A17" s="8" t="s">
        <v>14</v>
      </c>
      <c r="B17" s="34">
        <f>[4]CF2!$D$25</f>
        <v>-1537015</v>
      </c>
      <c r="C17" s="96">
        <f>[4]CF2!$E$25</f>
        <v>-1126600</v>
      </c>
      <c r="D17" s="97">
        <v>-358353.73388356529</v>
      </c>
      <c r="E17" s="89">
        <v>-258637.70977295161</v>
      </c>
    </row>
    <row r="18" spans="1:5">
      <c r="A18" s="8" t="s">
        <v>15</v>
      </c>
      <c r="B18" s="34">
        <f>[4]CF2!$D$35</f>
        <v>452241</v>
      </c>
      <c r="C18" s="96">
        <f>[4]CF2!$E$35</f>
        <v>555866</v>
      </c>
      <c r="D18" s="97">
        <v>105439.60271385605</v>
      </c>
      <c r="E18" s="89">
        <v>127613.20413691775</v>
      </c>
    </row>
    <row r="19" spans="1:5" ht="26.25" thickBot="1">
      <c r="A19" s="9" t="s">
        <v>135</v>
      </c>
      <c r="B19" s="35">
        <f>[4]CF2!$D$36</f>
        <v>-209071</v>
      </c>
      <c r="C19" s="98">
        <v>-105200</v>
      </c>
      <c r="D19" s="99">
        <v>-48744.725000582868</v>
      </c>
      <c r="E19" s="99">
        <v>-24151.15131201359</v>
      </c>
    </row>
    <row r="20" spans="1:5" s="2" customFormat="1" ht="30" customHeight="1" thickBot="1">
      <c r="A20" s="3"/>
      <c r="B20" s="6" t="s">
        <v>200</v>
      </c>
      <c r="C20" s="6" t="s">
        <v>201</v>
      </c>
      <c r="D20" s="6" t="s">
        <v>200</v>
      </c>
      <c r="E20" s="6" t="s">
        <v>201</v>
      </c>
    </row>
    <row r="21" spans="1:5">
      <c r="A21" s="7" t="s">
        <v>17</v>
      </c>
      <c r="B21" s="100">
        <f>[4]BZ1!$D$17</f>
        <v>29251028</v>
      </c>
      <c r="C21" s="100">
        <v>29148253</v>
      </c>
      <c r="D21" s="91">
        <v>6931851.7465282716</v>
      </c>
      <c r="E21" s="22">
        <v>6588664.7830018075</v>
      </c>
    </row>
    <row r="22" spans="1:5">
      <c r="A22" s="8" t="s">
        <v>18</v>
      </c>
      <c r="B22" s="102">
        <f>[4]BZ1!$D$29</f>
        <v>3965103</v>
      </c>
      <c r="C22" s="102">
        <v>4308641</v>
      </c>
      <c r="D22" s="91">
        <v>939642.40011374943</v>
      </c>
      <c r="E22" s="22">
        <v>973924.27667269437</v>
      </c>
    </row>
    <row r="23" spans="1:5">
      <c r="A23" s="8" t="s">
        <v>19</v>
      </c>
      <c r="B23" s="102">
        <f>[4]BZ1!$D$31</f>
        <v>33216131</v>
      </c>
      <c r="C23" s="102">
        <v>33456894</v>
      </c>
      <c r="D23" s="91">
        <v>7871494.1466420209</v>
      </c>
      <c r="E23" s="22">
        <v>7562589.0596745024</v>
      </c>
    </row>
    <row r="24" spans="1:5">
      <c r="A24" s="8" t="s">
        <v>28</v>
      </c>
      <c r="B24" s="102">
        <f>[4]BZ1!$D$41</f>
        <v>8762747</v>
      </c>
      <c r="C24" s="102">
        <v>8762747</v>
      </c>
      <c r="D24" s="91">
        <v>2076578.7478079528</v>
      </c>
      <c r="E24" s="22">
        <v>1980729.4303797467</v>
      </c>
    </row>
    <row r="25" spans="1:5" ht="25.5">
      <c r="A25" s="8" t="s">
        <v>21</v>
      </c>
      <c r="B25" s="102">
        <f>[4]BZ1!$D$46</f>
        <v>17273527</v>
      </c>
      <c r="C25" s="102">
        <v>16649266</v>
      </c>
      <c r="D25" s="91">
        <v>4093446.8458220768</v>
      </c>
      <c r="E25" s="22">
        <v>3763396.473779385</v>
      </c>
    </row>
    <row r="26" spans="1:5">
      <c r="A26" s="8" t="s">
        <v>26</v>
      </c>
      <c r="B26" s="102">
        <f>[4]BZ1!$D$48</f>
        <v>30761</v>
      </c>
      <c r="C26" s="102">
        <v>30052</v>
      </c>
      <c r="D26" s="91">
        <v>7289.6819754490734</v>
      </c>
      <c r="E26" s="22">
        <v>6792.9475587703428</v>
      </c>
    </row>
    <row r="27" spans="1:5">
      <c r="A27" s="8" t="s">
        <v>22</v>
      </c>
      <c r="B27" s="102">
        <f>[4]BZ1!$D$50</f>
        <v>17304288</v>
      </c>
      <c r="C27" s="102">
        <v>16679318</v>
      </c>
      <c r="D27" s="91">
        <v>4100736.5277975257</v>
      </c>
      <c r="E27" s="22">
        <v>3770189.4213381554</v>
      </c>
    </row>
    <row r="28" spans="1:5">
      <c r="A28" s="8" t="s">
        <v>39</v>
      </c>
      <c r="B28" s="102">
        <f>[4]BZ1!$D$59</f>
        <v>12037860</v>
      </c>
      <c r="C28" s="102">
        <v>11968719</v>
      </c>
      <c r="D28" s="91">
        <v>2852707.6591781601</v>
      </c>
      <c r="E28" s="22">
        <v>2705406.6455696202</v>
      </c>
    </row>
    <row r="29" spans="1:5">
      <c r="A29" s="8" t="s">
        <v>24</v>
      </c>
      <c r="B29" s="102">
        <f>[4]BZ1!$D$71</f>
        <v>3873983</v>
      </c>
      <c r="C29" s="102">
        <v>4808857</v>
      </c>
      <c r="D29" s="91">
        <v>918048.95966633491</v>
      </c>
      <c r="E29" s="22">
        <v>1086992.9927667268</v>
      </c>
    </row>
    <row r="30" spans="1:5" ht="13.5" thickBot="1">
      <c r="A30" s="9" t="s">
        <v>25</v>
      </c>
      <c r="B30" s="103">
        <f>[4]BZ1!$D$73</f>
        <v>15911843</v>
      </c>
      <c r="C30" s="103">
        <v>16777576</v>
      </c>
      <c r="D30" s="91">
        <v>3770756.6188444947</v>
      </c>
      <c r="E30" s="22">
        <v>3792399.638336347</v>
      </c>
    </row>
    <row r="31" spans="1:5" ht="30" customHeight="1" thickBot="1">
      <c r="A31" s="201" t="s">
        <v>36</v>
      </c>
      <c r="B31" s="202"/>
      <c r="C31" s="202"/>
      <c r="D31" s="202"/>
      <c r="E31" s="203"/>
    </row>
    <row r="32" spans="1:5" ht="17.25" customHeight="1" thickBot="1">
      <c r="A32" s="212"/>
      <c r="B32" s="194" t="s">
        <v>0</v>
      </c>
      <c r="C32" s="214"/>
      <c r="D32" s="196" t="s">
        <v>1</v>
      </c>
      <c r="E32" s="197"/>
    </row>
    <row r="33" spans="1:5" ht="46.5" customHeight="1" thickBot="1">
      <c r="A33" s="213"/>
      <c r="B33" s="5" t="s">
        <v>197</v>
      </c>
      <c r="C33" s="5" t="s">
        <v>198</v>
      </c>
      <c r="D33" s="5" t="s">
        <v>197</v>
      </c>
      <c r="E33" s="126" t="s">
        <v>199</v>
      </c>
    </row>
    <row r="34" spans="1:5">
      <c r="A34" s="7" t="s">
        <v>3</v>
      </c>
      <c r="B34" s="100">
        <f>'[5]RZiS fin'!$C$7</f>
        <v>1908605</v>
      </c>
      <c r="C34" s="100">
        <f>'[5]RZiS fin'!$D$7</f>
        <v>1935419</v>
      </c>
      <c r="D34" s="88">
        <v>444989.62486302486</v>
      </c>
      <c r="E34" s="89">
        <v>444321.26541013335</v>
      </c>
    </row>
    <row r="35" spans="1:5">
      <c r="A35" s="8" t="s">
        <v>167</v>
      </c>
      <c r="B35" s="97">
        <f>'[5]RZiS fin'!$C$13</f>
        <v>193182</v>
      </c>
      <c r="C35" s="97">
        <f>'[5]RZiS fin'!$D$13</f>
        <v>-1764</v>
      </c>
      <c r="D35" s="97">
        <v>45040.218227600191</v>
      </c>
      <c r="E35" s="89">
        <v>-404.96797447140659</v>
      </c>
    </row>
    <row r="36" spans="1:5">
      <c r="A36" s="8" t="s">
        <v>5</v>
      </c>
      <c r="B36" s="97">
        <f>'[5]RZiS fin'!$C$17</f>
        <v>323923</v>
      </c>
      <c r="C36" s="97">
        <v>40979</v>
      </c>
      <c r="D36" s="97">
        <v>75522.370660511529</v>
      </c>
      <c r="E36" s="97">
        <v>9407.6999012833166</v>
      </c>
    </row>
    <row r="37" spans="1:5">
      <c r="A37" s="8" t="s">
        <v>6</v>
      </c>
      <c r="B37" s="97">
        <f>'[5]RZiS fin'!$C$19</f>
        <v>277713</v>
      </c>
      <c r="C37" s="97">
        <v>60454</v>
      </c>
      <c r="D37" s="97">
        <v>64748.548646569208</v>
      </c>
      <c r="E37" s="97">
        <v>13878.647351867581</v>
      </c>
    </row>
    <row r="38" spans="1:5">
      <c r="A38" s="8" t="s">
        <v>9</v>
      </c>
      <c r="B38" s="105">
        <f>'[5]RZiS fin'!$C$29</f>
        <v>-3425</v>
      </c>
      <c r="C38" s="105">
        <v>20378</v>
      </c>
      <c r="D38" s="97">
        <v>-798.5358233662073</v>
      </c>
      <c r="E38" s="97">
        <v>4678.2524851351036</v>
      </c>
    </row>
    <row r="39" spans="1:5">
      <c r="A39" s="8" t="s">
        <v>10</v>
      </c>
      <c r="B39" s="97">
        <f>'[5]RZiS fin'!$C$30</f>
        <v>274288</v>
      </c>
      <c r="C39" s="97">
        <v>80832</v>
      </c>
      <c r="D39" s="97">
        <v>63950.012823202997</v>
      </c>
      <c r="E39" s="97">
        <v>18556.899837002686</v>
      </c>
    </row>
    <row r="40" spans="1:5" ht="25.5">
      <c r="A40" s="8" t="s">
        <v>29</v>
      </c>
      <c r="B40" s="107">
        <f>'[5]RZiS fin'!$C$33</f>
        <v>0.16</v>
      </c>
      <c r="C40" s="107">
        <v>0.03</v>
      </c>
      <c r="D40" s="107">
        <v>3.7303863281341068E-2</v>
      </c>
      <c r="E40" s="107">
        <v>6.8872104501939892E-3</v>
      </c>
    </row>
    <row r="41" spans="1:5" ht="25.5">
      <c r="A41" s="8" t="s">
        <v>30</v>
      </c>
      <c r="B41" s="102">
        <f>[3]RZiS!$C$44</f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f>[5]CF2!$C$13</f>
        <v>315051</v>
      </c>
      <c r="C42" s="105">
        <v>-284965</v>
      </c>
      <c r="D42" s="97">
        <v>73453.871441561161</v>
      </c>
      <c r="E42" s="97">
        <v>-65420.464197984344</v>
      </c>
    </row>
    <row r="43" spans="1:5">
      <c r="A43" s="8" t="s">
        <v>14</v>
      </c>
      <c r="B43" s="105">
        <f>[5]CF2!$C$26</f>
        <v>-729825</v>
      </c>
      <c r="C43" s="105">
        <v>-314582</v>
      </c>
      <c r="D43" s="97">
        <v>-170158.07512065466</v>
      </c>
      <c r="E43" s="97">
        <v>-72219.747928097524</v>
      </c>
    </row>
    <row r="44" spans="1:5">
      <c r="A44" s="8" t="s">
        <v>15</v>
      </c>
      <c r="B44" s="105">
        <f>[5]CF2!$C$37</f>
        <v>459076</v>
      </c>
      <c r="C44" s="105">
        <v>558328</v>
      </c>
      <c r="D44" s="97">
        <v>107033.17712340584</v>
      </c>
      <c r="E44" s="97">
        <v>128177.41454119699</v>
      </c>
    </row>
    <row r="45" spans="1:5" ht="26.25" thickBot="1">
      <c r="A45" s="9" t="s">
        <v>135</v>
      </c>
      <c r="B45" s="110">
        <f>[5]CF2!$C$38</f>
        <v>44302</v>
      </c>
      <c r="C45" s="110">
        <v>-41219</v>
      </c>
      <c r="D45" s="97">
        <v>10328.973444312325</v>
      </c>
      <c r="E45" s="97">
        <v>-9462.7975848848691</v>
      </c>
    </row>
    <row r="46" spans="1:5" ht="27.75" customHeight="1" thickBot="1">
      <c r="A46" s="4"/>
      <c r="B46" s="6" t="s">
        <v>200</v>
      </c>
      <c r="C46" s="6" t="s">
        <v>201</v>
      </c>
      <c r="D46" s="6" t="s">
        <v>200</v>
      </c>
      <c r="E46" s="6" t="s">
        <v>201</v>
      </c>
    </row>
    <row r="47" spans="1:5">
      <c r="A47" s="7" t="s">
        <v>17</v>
      </c>
      <c r="B47" s="100">
        <f>[5]BZ1!$C$18</f>
        <v>26320843</v>
      </c>
      <c r="C47" s="87">
        <v>25855329</v>
      </c>
      <c r="D47" s="88">
        <v>6237462.2020000946</v>
      </c>
      <c r="E47" s="61">
        <v>5844332.9566003615</v>
      </c>
    </row>
    <row r="48" spans="1:5">
      <c r="A48" s="8" t="s">
        <v>18</v>
      </c>
      <c r="B48" s="102">
        <f>[5]BZ1!$C$29</f>
        <v>1642574</v>
      </c>
      <c r="C48" s="91">
        <v>1817047</v>
      </c>
      <c r="D48" s="90">
        <v>389253.99308024073</v>
      </c>
      <c r="E48" s="104">
        <v>410724.90958408674</v>
      </c>
    </row>
    <row r="49" spans="1:5">
      <c r="A49" s="8" t="s">
        <v>19</v>
      </c>
      <c r="B49" s="102">
        <f>[5]BZ1!$C$31</f>
        <v>27963417</v>
      </c>
      <c r="C49" s="91">
        <v>27672376</v>
      </c>
      <c r="D49" s="90">
        <v>6626716.1950803353</v>
      </c>
      <c r="E49" s="104">
        <v>6255057.8661844479</v>
      </c>
    </row>
    <row r="50" spans="1:5">
      <c r="A50" s="8" t="s">
        <v>28</v>
      </c>
      <c r="B50" s="102">
        <f>[5]BZ1!$C$41</f>
        <v>8762747</v>
      </c>
      <c r="C50" s="91">
        <v>8762747</v>
      </c>
      <c r="D50" s="90">
        <v>2076578.7478079528</v>
      </c>
      <c r="E50" s="104">
        <v>1980729.4303797467</v>
      </c>
    </row>
    <row r="51" spans="1:5">
      <c r="A51" s="8" t="s">
        <v>142</v>
      </c>
      <c r="B51" s="102">
        <f>[5]BZ1!$C$45</f>
        <v>16804556</v>
      </c>
      <c r="C51" s="91">
        <v>16530268</v>
      </c>
      <c r="D51" s="90">
        <v>3982311.0100004738</v>
      </c>
      <c r="E51" s="104">
        <v>3736498.1916817357</v>
      </c>
    </row>
    <row r="52" spans="1:5">
      <c r="A52" s="8" t="s">
        <v>39</v>
      </c>
      <c r="B52" s="102">
        <f>[5]BZ1!$C$55</f>
        <v>8951472</v>
      </c>
      <c r="C52" s="91">
        <v>8969976</v>
      </c>
      <c r="D52" s="90">
        <v>2121302.4313948527</v>
      </c>
      <c r="E52" s="104">
        <v>2027572.4285714284</v>
      </c>
    </row>
    <row r="53" spans="1:5">
      <c r="A53" s="8" t="s">
        <v>24</v>
      </c>
      <c r="B53" s="102">
        <f>[5]BZ1!$C$66</f>
        <v>2207389</v>
      </c>
      <c r="C53" s="91">
        <v>2172132</v>
      </c>
      <c r="D53" s="90">
        <v>523102.75368500873</v>
      </c>
      <c r="E53" s="104">
        <v>490988.24593128386</v>
      </c>
    </row>
    <row r="54" spans="1:5" ht="13.5" thickBot="1">
      <c r="A54" s="10" t="s">
        <v>25</v>
      </c>
      <c r="B54" s="103">
        <f>[5]BZ1!$C$68</f>
        <v>11158861</v>
      </c>
      <c r="C54" s="112">
        <v>11142108</v>
      </c>
      <c r="D54" s="113">
        <v>2644405.1850798614</v>
      </c>
      <c r="E54" s="113">
        <v>2518559.6745027122</v>
      </c>
    </row>
    <row r="57" spans="1:5">
      <c r="A57" s="1" t="s">
        <v>202</v>
      </c>
    </row>
    <row r="58" spans="1:5" ht="25.5" customHeight="1">
      <c r="A58" s="191" t="s">
        <v>203</v>
      </c>
      <c r="B58" s="204"/>
      <c r="C58" s="204"/>
      <c r="D58" s="204"/>
      <c r="E58" s="204"/>
    </row>
    <row r="59" spans="1:5" ht="39" customHeight="1">
      <c r="A59" s="191" t="s">
        <v>204</v>
      </c>
      <c r="B59" s="191"/>
      <c r="C59" s="191"/>
      <c r="D59" s="191"/>
      <c r="E59" s="19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7" workbookViewId="0">
      <selection activeCell="D54" sqref="D54"/>
    </sheetView>
  </sheetViews>
  <sheetFormatPr defaultRowHeight="14.25"/>
  <cols>
    <col min="1" max="1" width="55.25" style="134" customWidth="1"/>
    <col min="2" max="2" width="16.625" customWidth="1"/>
    <col min="3" max="3" width="16.75" customWidth="1"/>
    <col min="4" max="4" width="16.5" customWidth="1"/>
    <col min="5" max="5" width="16" customWidth="1"/>
  </cols>
  <sheetData>
    <row r="1" spans="1:5" ht="15" thickBot="1">
      <c r="A1" s="215" t="s">
        <v>2</v>
      </c>
      <c r="B1" s="194" t="s">
        <v>0</v>
      </c>
      <c r="C1" s="195"/>
      <c r="D1" s="196" t="s">
        <v>1</v>
      </c>
      <c r="E1" s="197"/>
    </row>
    <row r="2" spans="1:5" ht="40.5" thickBot="1">
      <c r="A2" s="216"/>
      <c r="B2" s="5" t="s">
        <v>214</v>
      </c>
      <c r="C2" s="5" t="s">
        <v>215</v>
      </c>
      <c r="D2" s="5" t="s">
        <v>214</v>
      </c>
      <c r="E2" s="5" t="s">
        <v>215</v>
      </c>
    </row>
    <row r="3" spans="1:5" ht="15" thickBot="1">
      <c r="A3" s="198" t="s">
        <v>35</v>
      </c>
      <c r="B3" s="199"/>
      <c r="C3" s="199"/>
      <c r="D3" s="199"/>
      <c r="E3" s="200"/>
    </row>
    <row r="4" spans="1:5">
      <c r="A4" s="127" t="s">
        <v>3</v>
      </c>
      <c r="B4" s="26">
        <f>'[6]RZS3 FIN'!$D$6</f>
        <v>8755366</v>
      </c>
      <c r="C4" s="87">
        <f>'[6]RZS3 FIN'!$E$6</f>
        <v>8841026</v>
      </c>
      <c r="D4" s="88">
        <f>B4/[7]Arkusz2!$C$10</f>
        <v>2061347.1770965769</v>
      </c>
      <c r="E4" s="89">
        <f>C4/[7]Arkusz2!$C$11</f>
        <v>2018268.6907887228</v>
      </c>
    </row>
    <row r="5" spans="1:5">
      <c r="A5" s="128" t="s">
        <v>4</v>
      </c>
      <c r="B5" s="33">
        <f>'[6]RZS3 FIN'!$D$13</f>
        <v>1237194</v>
      </c>
      <c r="C5" s="89">
        <f>'[6]RZS3 FIN'!$E$13</f>
        <v>143414</v>
      </c>
      <c r="D5" s="89">
        <f>B5/[7]Arkusz2!$C$10</f>
        <v>291282.66704336769</v>
      </c>
      <c r="E5" s="89">
        <f>C5/[7]Arkusz2!$C$11</f>
        <v>32739.18502454058</v>
      </c>
    </row>
    <row r="6" spans="1:5">
      <c r="A6" s="128" t="s">
        <v>5</v>
      </c>
      <c r="B6" s="33">
        <f>'[6]RZS3 FIN'!D$17</f>
        <v>1240592</v>
      </c>
      <c r="C6" s="33">
        <f>'[6]RZS3 FIN'!E$17</f>
        <v>32675</v>
      </c>
      <c r="D6" s="89">
        <f>B6/[7]Arkusz2!$C$10</f>
        <v>292082.68587841972</v>
      </c>
      <c r="E6" s="89">
        <f>C6/[7]Arkusz2!$C$11</f>
        <v>7459.1941559182751</v>
      </c>
    </row>
    <row r="7" spans="1:5">
      <c r="A7" s="128" t="s">
        <v>6</v>
      </c>
      <c r="B7" s="33">
        <f>'[6]RZS3 FIN'!D$19</f>
        <v>1005477</v>
      </c>
      <c r="C7" s="33">
        <f>'[6]RZS3 FIN'!E$19</f>
        <v>4717</v>
      </c>
      <c r="D7" s="89">
        <f>B7/[7]Arkusz2!$C$10</f>
        <v>236727.64514761974</v>
      </c>
      <c r="E7" s="89">
        <f>C7/[7]Arkusz2!$C$11</f>
        <v>1076.8177148727316</v>
      </c>
    </row>
    <row r="8" spans="1:5">
      <c r="A8" s="128" t="s">
        <v>7</v>
      </c>
      <c r="B8" s="33">
        <f>'[6]RZS3 FIN'!D$34</f>
        <v>1004167</v>
      </c>
      <c r="C8" s="33">
        <f>'[6]RZS3 FIN'!E$34</f>
        <v>3435</v>
      </c>
      <c r="D8" s="89">
        <f>B8/[7]Arkusz2!$C$10+1</f>
        <v>236420.2211705985</v>
      </c>
      <c r="E8" s="89">
        <f>C8/[7]Arkusz2!$C$11</f>
        <v>784.15705969638179</v>
      </c>
    </row>
    <row r="9" spans="1:5" ht="15" customHeight="1">
      <c r="A9" s="128" t="s">
        <v>8</v>
      </c>
      <c r="B9" s="29">
        <f>'[6]RZS3 FIN'!D$35</f>
        <v>1310</v>
      </c>
      <c r="C9" s="29">
        <f>'[6]RZS3 FIN'!E$35</f>
        <v>1282</v>
      </c>
      <c r="D9" s="90">
        <f>B9/[7]Arkusz2!$C$10</f>
        <v>308.42397702123651</v>
      </c>
      <c r="E9" s="89">
        <f>C9/[7]Arkusz2!$C$11</f>
        <v>292.66065517634974</v>
      </c>
    </row>
    <row r="10" spans="1:5">
      <c r="A10" s="128" t="s">
        <v>9</v>
      </c>
      <c r="B10" s="33">
        <f>'[6]RZS3 FIN'!D$31</f>
        <v>-15473</v>
      </c>
      <c r="C10" s="33">
        <f>'[6]RZS3 FIN'!E$31</f>
        <v>48369</v>
      </c>
      <c r="D10" s="92">
        <f>B10/[7]Arkusz2!$C$10</f>
        <v>-3642.9345011065593</v>
      </c>
      <c r="E10" s="89">
        <f>C10/[7]Arkusz2!$C$11</f>
        <v>11041.890195183199</v>
      </c>
    </row>
    <row r="11" spans="1:5">
      <c r="A11" s="128" t="s">
        <v>10</v>
      </c>
      <c r="B11" s="33">
        <f>'[6]RZS3 FIN'!D$32</f>
        <v>990004</v>
      </c>
      <c r="C11" s="33">
        <f>'[6]RZS3 FIN'!E$32</f>
        <v>53086</v>
      </c>
      <c r="D11" s="89">
        <f>B11/[7]Arkusz2!$C$10</f>
        <v>233084.71064651318</v>
      </c>
      <c r="E11" s="89">
        <f>C11/[7]Arkusz2!$C$11</f>
        <v>12118.707910055931</v>
      </c>
    </row>
    <row r="12" spans="1:5" ht="25.5">
      <c r="A12" s="135" t="s">
        <v>11</v>
      </c>
      <c r="B12" s="33">
        <f>'[6]RZS3 FIN'!$D$37</f>
        <v>988688</v>
      </c>
      <c r="C12" s="33">
        <f>'[6]RZS3 FIN'!$E$37</f>
        <v>51804</v>
      </c>
      <c r="D12" s="89">
        <f>B12/[7]Arkusz2!$C$10</f>
        <v>232774.87404058955</v>
      </c>
      <c r="E12" s="89">
        <f>C12/[7]Arkusz2!$C$11</f>
        <v>11826.047254879581</v>
      </c>
    </row>
    <row r="13" spans="1:5">
      <c r="A13" s="128" t="s">
        <v>12</v>
      </c>
      <c r="B13" s="29">
        <f>'[6]RZS3 FIN'!$D$38</f>
        <v>1316</v>
      </c>
      <c r="C13" s="29">
        <f>'[6]RZS3 FIN'!$E$38</f>
        <v>1282</v>
      </c>
      <c r="D13" s="90">
        <f>B13/[7]Arkusz2!$C$10</f>
        <v>309.83660592362389</v>
      </c>
      <c r="E13" s="89">
        <f>C13/[7]Arkusz2!$C$11</f>
        <v>292.66065517634974</v>
      </c>
    </row>
    <row r="14" spans="1:5">
      <c r="A14" s="128" t="s">
        <v>180</v>
      </c>
      <c r="B14" s="93">
        <f>'[6]RZS3 FIN'!$D$40</f>
        <v>0.57297500626107889</v>
      </c>
      <c r="C14" s="93">
        <f>'[6]RZS3 FIN'!$E$40</f>
        <v>1.9600018189273359E-3</v>
      </c>
      <c r="D14" s="94">
        <f>B14/[7]Arkusz2!$C$10</f>
        <v>0.13490017569832813</v>
      </c>
      <c r="E14" s="94">
        <f>C14/[7]Arkusz2!$C$11</f>
        <v>4.4743792236670154E-4</v>
      </c>
    </row>
    <row r="15" spans="1:5">
      <c r="A15" s="128" t="s">
        <v>173</v>
      </c>
      <c r="B15" s="29">
        <v>1752549394</v>
      </c>
      <c r="C15" s="91">
        <v>1752549394</v>
      </c>
      <c r="D15" s="90">
        <f>B15</f>
        <v>1752549394</v>
      </c>
      <c r="E15" s="90">
        <v>1752549394</v>
      </c>
    </row>
    <row r="16" spans="1:5">
      <c r="A16" s="128" t="s">
        <v>13</v>
      </c>
      <c r="B16" s="34">
        <f>[6]CF2!$D$16</f>
        <v>1907765</v>
      </c>
      <c r="C16" s="34">
        <f>[6]CF2!$E$16</f>
        <v>1417171</v>
      </c>
      <c r="D16" s="97">
        <f>B16/[7]Arkusz2!$C$10</f>
        <v>449160.66299383156</v>
      </c>
      <c r="E16" s="89">
        <f>C16/[7]Arkusz2!$C$11</f>
        <v>323518.09154206142</v>
      </c>
    </row>
    <row r="17" spans="1:5">
      <c r="A17" s="128" t="s">
        <v>14</v>
      </c>
      <c r="B17" s="34">
        <f>[6]CF2!$D$26</f>
        <v>-2297997</v>
      </c>
      <c r="C17" s="96">
        <f>[6]CF2!$E$26</f>
        <v>-1904372</v>
      </c>
      <c r="D17" s="97">
        <f>B17/[7]Arkusz2!$C$10</f>
        <v>-541036.16329990118</v>
      </c>
      <c r="E17" s="89">
        <f>C17/[7]Arkusz2!$C$11</f>
        <v>-434738.50017121335</v>
      </c>
    </row>
    <row r="18" spans="1:5">
      <c r="A18" s="128" t="s">
        <v>15</v>
      </c>
      <c r="B18" s="34">
        <f>[6]CF2!$D$37</f>
        <v>173866</v>
      </c>
      <c r="C18" s="96">
        <f>[6]CF2!$E$37</f>
        <v>453459</v>
      </c>
      <c r="D18" s="97">
        <f>B18/[7]Arkusz2!$C$10-1</f>
        <v>40933.689457079628</v>
      </c>
      <c r="E18" s="89">
        <f>C18/[7]Arkusz2!$C$11</f>
        <v>103517.63497317658</v>
      </c>
    </row>
    <row r="19" spans="1:5" ht="26.25" thickBot="1">
      <c r="A19" s="136" t="s">
        <v>135</v>
      </c>
      <c r="B19" s="35">
        <f>[6]CF2!$D$38</f>
        <v>-216366</v>
      </c>
      <c r="C19" s="35">
        <f>[6]CF2!$E$38</f>
        <v>-33742</v>
      </c>
      <c r="D19" s="99">
        <f>B19/[7]Arkusz2!$C$10</f>
        <v>-50940.810848989975</v>
      </c>
      <c r="E19" s="89">
        <f>C19/[7]Arkusz2!$C$11</f>
        <v>-7702.7736559753457</v>
      </c>
    </row>
    <row r="20" spans="1:5" ht="15" thickBot="1">
      <c r="A20" s="130"/>
      <c r="B20" s="6" t="s">
        <v>212</v>
      </c>
      <c r="C20" s="6" t="s">
        <v>201</v>
      </c>
      <c r="D20" s="6" t="s">
        <v>212</v>
      </c>
      <c r="E20" s="6" t="s">
        <v>201</v>
      </c>
    </row>
    <row r="21" spans="1:5">
      <c r="A21" s="127" t="s">
        <v>17</v>
      </c>
      <c r="B21" s="100">
        <f>[6]BZ1!$D$17</f>
        <v>29616513</v>
      </c>
      <c r="C21" s="100">
        <v>29148253</v>
      </c>
      <c r="D21" s="91">
        <f>B21/[7]Arkusz2!$D$6</f>
        <v>7007337.7499112748</v>
      </c>
      <c r="E21" s="22">
        <v>6588664.7830018075</v>
      </c>
    </row>
    <row r="22" spans="1:5">
      <c r="A22" s="128" t="s">
        <v>18</v>
      </c>
      <c r="B22" s="102">
        <f>[6]BZ1!$D$29</f>
        <v>3609381</v>
      </c>
      <c r="C22" s="102">
        <v>4308641</v>
      </c>
      <c r="D22" s="91">
        <f>B22/[7]Arkusz2!$D$6</f>
        <v>853988.1698805159</v>
      </c>
      <c r="E22" s="22">
        <v>973924.27667269437</v>
      </c>
    </row>
    <row r="23" spans="1:5">
      <c r="A23" s="128" t="s">
        <v>19</v>
      </c>
      <c r="B23" s="102">
        <f>[6]BZ1!$D$31</f>
        <v>33225894</v>
      </c>
      <c r="C23" s="102">
        <v>33456894</v>
      </c>
      <c r="D23" s="91">
        <f>B23/[7]Arkusz2!$D$6</f>
        <v>7861325.9197917907</v>
      </c>
      <c r="E23" s="22">
        <v>7562589.0596745024</v>
      </c>
    </row>
    <row r="24" spans="1:5">
      <c r="A24" s="128" t="s">
        <v>28</v>
      </c>
      <c r="B24" s="102">
        <f>[6]BZ1!$D$41</f>
        <v>8762747</v>
      </c>
      <c r="C24" s="102">
        <v>8762747</v>
      </c>
      <c r="D24" s="91">
        <f>B24/[7]Arkusz2!$D$6</f>
        <v>2073286.8803974921</v>
      </c>
      <c r="E24" s="22">
        <v>1980729.4303797467</v>
      </c>
    </row>
    <row r="25" spans="1:5">
      <c r="A25" s="128" t="s">
        <v>21</v>
      </c>
      <c r="B25" s="102">
        <f>[6]BZ1!$D$46</f>
        <v>17637954</v>
      </c>
      <c r="C25" s="102">
        <v>16649266</v>
      </c>
      <c r="D25" s="91">
        <f>B25/[7]Arkusz2!$D$6</f>
        <v>4173182.0655388623</v>
      </c>
      <c r="E25" s="22">
        <v>3763396.473779385</v>
      </c>
    </row>
    <row r="26" spans="1:5">
      <c r="A26" s="128" t="s">
        <v>26</v>
      </c>
      <c r="B26" s="102">
        <f>[6]BZ1!$D$48</f>
        <v>30804</v>
      </c>
      <c r="C26" s="102">
        <v>30052</v>
      </c>
      <c r="D26" s="91">
        <f>B26/[7]Arkusz2!$D$6</f>
        <v>7288.3000118301197</v>
      </c>
      <c r="E26" s="22">
        <v>6792.9475587703428</v>
      </c>
    </row>
    <row r="27" spans="1:5">
      <c r="A27" s="128" t="s">
        <v>22</v>
      </c>
      <c r="B27" s="102">
        <f>[6]BZ1!$D$50</f>
        <v>17668758</v>
      </c>
      <c r="C27" s="102">
        <v>16679318</v>
      </c>
      <c r="D27" s="91">
        <f>B27/[7]Arkusz2!$D$6</f>
        <v>4180470.3655506922</v>
      </c>
      <c r="E27" s="22">
        <v>3770189.4213381554</v>
      </c>
    </row>
    <row r="28" spans="1:5">
      <c r="A28" s="128" t="s">
        <v>39</v>
      </c>
      <c r="B28" s="102">
        <f>[6]BZ1!$D$59</f>
        <v>11929895</v>
      </c>
      <c r="C28" s="102">
        <v>11968719</v>
      </c>
      <c r="D28" s="91">
        <f>B28/[7]Arkusz2!$D$6</f>
        <v>2822641.6656808234</v>
      </c>
      <c r="E28" s="22">
        <v>2705406.6455696202</v>
      </c>
    </row>
    <row r="29" spans="1:5">
      <c r="A29" s="128" t="s">
        <v>24</v>
      </c>
      <c r="B29" s="102">
        <f>[6]BZ1!$D$71</f>
        <v>3627241</v>
      </c>
      <c r="C29" s="102">
        <v>4808857</v>
      </c>
      <c r="D29" s="91">
        <f>B29/[7]Arkusz2!$D$6</f>
        <v>858213.8885602745</v>
      </c>
      <c r="E29" s="22">
        <v>1086992.9927667268</v>
      </c>
    </row>
    <row r="30" spans="1:5" ht="15" thickBot="1">
      <c r="A30" s="129" t="s">
        <v>25</v>
      </c>
      <c r="B30" s="103">
        <f>[6]BZ1!$D$73</f>
        <v>15557136</v>
      </c>
      <c r="C30" s="103">
        <v>16777576</v>
      </c>
      <c r="D30" s="91">
        <f>B30/[7]Arkusz2!$D$6</f>
        <v>3680855.554241098</v>
      </c>
      <c r="E30" s="22">
        <v>3792399.638336347</v>
      </c>
    </row>
    <row r="31" spans="1:5" ht="15" thickBot="1">
      <c r="A31" s="201" t="s">
        <v>36</v>
      </c>
      <c r="B31" s="202"/>
      <c r="C31" s="202"/>
      <c r="D31" s="202"/>
      <c r="E31" s="203"/>
    </row>
    <row r="32" spans="1:5" ht="15" thickBot="1">
      <c r="A32" s="217"/>
      <c r="B32" s="194" t="s">
        <v>0</v>
      </c>
      <c r="C32" s="214"/>
      <c r="D32" s="196" t="s">
        <v>1</v>
      </c>
      <c r="E32" s="197"/>
    </row>
    <row r="33" spans="1:5" ht="40.5" thickBot="1">
      <c r="A33" s="218"/>
      <c r="B33" s="5" t="s">
        <v>214</v>
      </c>
      <c r="C33" s="5" t="s">
        <v>215</v>
      </c>
      <c r="D33" s="5" t="s">
        <v>214</v>
      </c>
      <c r="E33" s="5" t="s">
        <v>215</v>
      </c>
    </row>
    <row r="34" spans="1:5">
      <c r="A34" s="127" t="s">
        <v>3</v>
      </c>
      <c r="B34" s="100">
        <f>'[8]RZiS fin'!$C$7</f>
        <v>3620652</v>
      </c>
      <c r="C34" s="100">
        <f>'[8]RZiS fin'!$D$7</f>
        <v>3888292</v>
      </c>
      <c r="D34" s="88">
        <f>B34/[7]Arkusz2!$C$10</f>
        <v>852439.61011442298</v>
      </c>
      <c r="E34" s="89">
        <f>C34/[7]Arkusz2!$C$11</f>
        <v>887636.57116767496</v>
      </c>
    </row>
    <row r="35" spans="1:5">
      <c r="A35" s="128" t="s">
        <v>167</v>
      </c>
      <c r="B35" s="97">
        <f>'[8]RZiS fin'!$C$13</f>
        <v>233898</v>
      </c>
      <c r="C35" s="97">
        <f>'[8]RZiS fin'!$D$13</f>
        <v>28794</v>
      </c>
      <c r="D35" s="97">
        <f>B35/[7]Arkusz2!$C$10</f>
        <v>55068.512501765785</v>
      </c>
      <c r="E35" s="89">
        <f>C35/[7]Arkusz2!$C$11</f>
        <v>6573.2222349046915</v>
      </c>
    </row>
    <row r="36" spans="1:5">
      <c r="A36" s="128" t="s">
        <v>5</v>
      </c>
      <c r="B36" s="97">
        <f>'[8]RZiS fin'!$C$19</f>
        <v>959442</v>
      </c>
      <c r="C36" s="97">
        <f>'[8]RZiS fin'!$D$19</f>
        <v>552238</v>
      </c>
      <c r="D36" s="97">
        <f>B36/[7]Arkusz2!$C$10</f>
        <v>225889.24989405283</v>
      </c>
      <c r="E36" s="89">
        <f>C36/[7]Arkusz2!$C$11</f>
        <v>126067.34391051251</v>
      </c>
    </row>
    <row r="37" spans="1:5">
      <c r="A37" s="128" t="s">
        <v>6</v>
      </c>
      <c r="B37" s="97">
        <f>'[8]RZiS fin'!$C$21</f>
        <v>900331</v>
      </c>
      <c r="C37" s="97">
        <f>'[8]RZiS fin'!$D$21</f>
        <v>549911</v>
      </c>
      <c r="D37" s="97">
        <f>B37/[7]Arkusz2!$C$10</f>
        <v>211972.26538588313</v>
      </c>
      <c r="E37" s="89">
        <f>C37/[7]Arkusz2!$C$11</f>
        <v>125536.12601301222</v>
      </c>
    </row>
    <row r="38" spans="1:5">
      <c r="A38" s="128" t="s">
        <v>9</v>
      </c>
      <c r="B38" s="105">
        <f>'[8]RZiS fin'!C$31</f>
        <v>-7329</v>
      </c>
      <c r="C38" s="105">
        <f>'[8]RZiS fin'!D$31</f>
        <v>39587</v>
      </c>
      <c r="D38" s="97">
        <f>B38/[7]Arkusz2!$C$10</f>
        <v>-1725.5262042661393</v>
      </c>
      <c r="E38" s="89">
        <f>C38/[7]Arkusz2!$C$11</f>
        <v>9037.0962218924797</v>
      </c>
    </row>
    <row r="39" spans="1:5">
      <c r="A39" s="128" t="s">
        <v>10</v>
      </c>
      <c r="B39" s="97">
        <f>'[8]RZiS fin'!C$32</f>
        <v>893002</v>
      </c>
      <c r="C39" s="97">
        <f>'[8]RZiS fin'!D$32</f>
        <v>589498</v>
      </c>
      <c r="D39" s="97">
        <f>B39/[7]Arkusz2!$C$10-1</f>
        <v>210245.73918161698</v>
      </c>
      <c r="E39" s="89">
        <f>C39/[7]Arkusz2!$C$11</f>
        <v>134573.22223490471</v>
      </c>
    </row>
    <row r="40" spans="1:5">
      <c r="A40" s="128" t="s">
        <v>180</v>
      </c>
      <c r="B40" s="107">
        <f>'[8]RZiS fin'!C$35</f>
        <v>0.51</v>
      </c>
      <c r="C40" s="107">
        <f>'[8]RZiS fin'!D$35</f>
        <v>0.31</v>
      </c>
      <c r="D40" s="107">
        <f>B40/[7]Arkusz2!$C$10</f>
        <v>0.12007345670292414</v>
      </c>
      <c r="E40" s="107">
        <f>C40/[7]Arkusz2!$C$11</f>
        <v>7.0768177148727324E-2</v>
      </c>
    </row>
    <row r="41" spans="1:5">
      <c r="A41" s="128" t="s">
        <v>173</v>
      </c>
      <c r="B41" s="102">
        <f>'[8]RZiS fin'!$C$50</f>
        <v>1752549394</v>
      </c>
      <c r="C41" s="102">
        <v>1752549394</v>
      </c>
      <c r="D41" s="90">
        <f>B41</f>
        <v>1752549394</v>
      </c>
      <c r="E41" s="90">
        <v>1752549394</v>
      </c>
    </row>
    <row r="42" spans="1:5" ht="19.149999999999999" customHeight="1">
      <c r="A42" s="128" t="s">
        <v>13</v>
      </c>
      <c r="B42" s="105">
        <f>[8]CF2!C$15</f>
        <v>345860</v>
      </c>
      <c r="C42" s="105">
        <f>[8]CF2!D$15</f>
        <v>-148907</v>
      </c>
      <c r="D42" s="97">
        <f>B42/[7]Arkusz2!$C$10</f>
        <v>81428.638696614405</v>
      </c>
      <c r="E42" s="89">
        <f>C42/[7]Arkusz2!$C$11</f>
        <v>-33993.151466727548</v>
      </c>
    </row>
    <row r="43" spans="1:5" ht="17.45" customHeight="1">
      <c r="A43" s="128" t="s">
        <v>14</v>
      </c>
      <c r="B43" s="105">
        <f>[8]CF2!C$31</f>
        <v>-1313719</v>
      </c>
      <c r="C43" s="105">
        <f>[8]CF2!D$31</f>
        <v>128447</v>
      </c>
      <c r="D43" s="97">
        <f>B43/[7]Arkusz2!$C$10</f>
        <v>-309299.57150256628</v>
      </c>
      <c r="E43" s="89">
        <f>C43/[7]Arkusz2!$C$11</f>
        <v>29322.451774911544</v>
      </c>
    </row>
    <row r="44" spans="1:5" ht="16.899999999999999" customHeight="1">
      <c r="A44" s="128" t="s">
        <v>15</v>
      </c>
      <c r="B44" s="105">
        <f>[8]CF2!C$42</f>
        <v>136316</v>
      </c>
      <c r="C44" s="105">
        <f>[8]CF2!D$42</f>
        <v>394791</v>
      </c>
      <c r="D44" s="97">
        <f>B44/[7]Arkusz2!$C$10</f>
        <v>32093.986909638839</v>
      </c>
      <c r="E44" s="89">
        <f>C44/[7]Arkusz2!$C$11</f>
        <v>90124.64330555874</v>
      </c>
    </row>
    <row r="45" spans="1:5" ht="26.25" thickBot="1">
      <c r="A45" s="136" t="s">
        <v>135</v>
      </c>
      <c r="B45" s="110">
        <f>[8]CF2!C$43</f>
        <v>-831543</v>
      </c>
      <c r="C45" s="110">
        <f>[8]CF2!D$43</f>
        <v>374331</v>
      </c>
      <c r="D45" s="97">
        <f>B45/[7]Arkusz2!$C$10</f>
        <v>-195776.94589631306</v>
      </c>
      <c r="E45" s="89">
        <f>C45/[7]Arkusz2!$C$11</f>
        <v>85453.943613742726</v>
      </c>
    </row>
    <row r="46" spans="1:5" ht="15" thickBot="1">
      <c r="A46" s="131"/>
      <c r="B46" s="6" t="s">
        <v>212</v>
      </c>
      <c r="C46" s="6" t="s">
        <v>201</v>
      </c>
      <c r="D46" s="6" t="s">
        <v>212</v>
      </c>
      <c r="E46" s="6" t="s">
        <v>201</v>
      </c>
    </row>
    <row r="47" spans="1:5">
      <c r="A47" s="127" t="s">
        <v>17</v>
      </c>
      <c r="B47" s="100">
        <f>[8]BZ1!$C$18</f>
        <v>26783704</v>
      </c>
      <c r="C47" s="87">
        <v>25855329</v>
      </c>
      <c r="D47" s="88">
        <f>B47/[7]Arkusz2!$D$6</f>
        <v>6337088.3709925478</v>
      </c>
      <c r="E47" s="61">
        <v>5844332.9566003615</v>
      </c>
    </row>
    <row r="48" spans="1:5">
      <c r="A48" s="128" t="s">
        <v>18</v>
      </c>
      <c r="B48" s="102">
        <f>[8]BZ1!$C$29</f>
        <v>2301544</v>
      </c>
      <c r="C48" s="91">
        <v>1817047</v>
      </c>
      <c r="D48" s="90">
        <f>B48/[7]Arkusz2!$D$6</f>
        <v>544550.81036318466</v>
      </c>
      <c r="E48" s="104">
        <v>410724.90958408674</v>
      </c>
    </row>
    <row r="49" spans="1:5">
      <c r="A49" s="128" t="s">
        <v>19</v>
      </c>
      <c r="B49" s="102">
        <f>[8]BZ1!$C$31</f>
        <v>29085248</v>
      </c>
      <c r="C49" s="91">
        <v>27672376</v>
      </c>
      <c r="D49" s="90">
        <f>B49/[7]Arkusz2!$D$6</f>
        <v>6881639.1813557325</v>
      </c>
      <c r="E49" s="104">
        <v>6255057.8661844479</v>
      </c>
    </row>
    <row r="50" spans="1:5">
      <c r="A50" s="128" t="s">
        <v>28</v>
      </c>
      <c r="B50" s="102">
        <f>[8]BZ1!$C$41</f>
        <v>8762747</v>
      </c>
      <c r="C50" s="91">
        <v>8762747</v>
      </c>
      <c r="D50" s="90">
        <f>B50/[7]Arkusz2!$D$6</f>
        <v>2073286.8803974921</v>
      </c>
      <c r="E50" s="104">
        <v>1980729.4303797467</v>
      </c>
    </row>
    <row r="51" spans="1:5">
      <c r="A51" s="128" t="s">
        <v>142</v>
      </c>
      <c r="B51" s="102">
        <f>[8]BZ1!$C$45</f>
        <v>17423270</v>
      </c>
      <c r="C51" s="91">
        <v>16530268</v>
      </c>
      <c r="D51" s="90">
        <f>B51/[7]Arkusz2!$D$6</f>
        <v>4122387.3181119133</v>
      </c>
      <c r="E51" s="104">
        <v>3736498.1916817357</v>
      </c>
    </row>
    <row r="52" spans="1:5">
      <c r="A52" s="128" t="s">
        <v>39</v>
      </c>
      <c r="B52" s="102">
        <f>[8]BZ1!$C$55</f>
        <v>8851116</v>
      </c>
      <c r="C52" s="91">
        <v>8969976</v>
      </c>
      <c r="D52" s="90">
        <f>B52/[7]Arkusz2!$D$6</f>
        <v>2094195.1969714896</v>
      </c>
      <c r="E52" s="104">
        <v>2027572.4285714284</v>
      </c>
    </row>
    <row r="53" spans="1:5">
      <c r="A53" s="128" t="s">
        <v>24</v>
      </c>
      <c r="B53" s="102">
        <f>[8]BZ1!$C$66</f>
        <v>2810862</v>
      </c>
      <c r="C53" s="91">
        <v>2172132</v>
      </c>
      <c r="D53" s="90">
        <f>B53/[7]Arkusz2!$D$6</f>
        <v>665056.6662723294</v>
      </c>
      <c r="E53" s="104">
        <v>490988.24593128386</v>
      </c>
    </row>
    <row r="54" spans="1:5" ht="15" thickBot="1">
      <c r="A54" s="132" t="s">
        <v>25</v>
      </c>
      <c r="B54" s="103">
        <f>[8]BZ1!$C$68</f>
        <v>11661978</v>
      </c>
      <c r="C54" s="112">
        <v>11142108</v>
      </c>
      <c r="D54" s="113">
        <f>B54/[7]Arkusz2!$D$6</f>
        <v>2759251.8632438187</v>
      </c>
      <c r="E54" s="113">
        <v>2518559.6745027122</v>
      </c>
    </row>
    <row r="55" spans="1:5">
      <c r="A55" s="133"/>
      <c r="B55" s="1"/>
      <c r="C55" s="1"/>
      <c r="D55" s="1"/>
      <c r="E55" s="1"/>
    </row>
    <row r="56" spans="1:5">
      <c r="A56" s="133"/>
      <c r="B56" s="1"/>
      <c r="C56" s="1"/>
      <c r="D56" s="1"/>
      <c r="E56" s="1"/>
    </row>
    <row r="57" spans="1:5">
      <c r="A57" s="133" t="s">
        <v>213</v>
      </c>
      <c r="B57" s="1"/>
      <c r="C57" s="1"/>
      <c r="D57" s="1"/>
      <c r="E57" s="1"/>
    </row>
    <row r="58" spans="1:5">
      <c r="A58" s="191" t="s">
        <v>216</v>
      </c>
      <c r="B58" s="204"/>
      <c r="C58" s="204"/>
      <c r="D58" s="204"/>
      <c r="E58" s="204"/>
    </row>
    <row r="59" spans="1:5" ht="40.9" customHeight="1">
      <c r="A59" s="191" t="s">
        <v>217</v>
      </c>
      <c r="B59" s="191"/>
      <c r="C59" s="191"/>
      <c r="D59" s="191"/>
      <c r="E59" s="191"/>
    </row>
    <row r="60" spans="1:5">
      <c r="A60" s="133"/>
      <c r="B60" s="1"/>
      <c r="C60" s="1"/>
      <c r="D60" s="1"/>
      <c r="E6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opLeftCell="A49" workbookViewId="0">
      <selection activeCell="E64" sqref="E64"/>
    </sheetView>
  </sheetViews>
  <sheetFormatPr defaultRowHeight="12.75"/>
  <cols>
    <col min="1" max="1" width="45" style="1" customWidth="1"/>
    <col min="2" max="5" width="15.625" style="1" customWidth="1"/>
    <col min="6" max="6" width="9" style="1"/>
    <col min="7" max="8" width="14.875" style="1" bestFit="1" customWidth="1"/>
    <col min="9" max="9" width="9" style="1"/>
    <col min="10" max="10" width="10" style="1" bestFit="1" customWidth="1"/>
    <col min="11" max="12" width="9" style="1"/>
    <col min="13" max="14" width="10" style="1" bestFit="1" customWidth="1"/>
    <col min="15" max="256" width="9" style="1"/>
    <col min="257" max="257" width="45" style="1" customWidth="1"/>
    <col min="258" max="261" width="15.625" style="1" customWidth="1"/>
    <col min="262" max="512" width="9" style="1"/>
    <col min="513" max="513" width="45" style="1" customWidth="1"/>
    <col min="514" max="517" width="15.625" style="1" customWidth="1"/>
    <col min="518" max="768" width="9" style="1"/>
    <col min="769" max="769" width="45" style="1" customWidth="1"/>
    <col min="770" max="773" width="15.625" style="1" customWidth="1"/>
    <col min="774" max="1024" width="9" style="1"/>
    <col min="1025" max="1025" width="45" style="1" customWidth="1"/>
    <col min="1026" max="1029" width="15.625" style="1" customWidth="1"/>
    <col min="1030" max="1280" width="9" style="1"/>
    <col min="1281" max="1281" width="45" style="1" customWidth="1"/>
    <col min="1282" max="1285" width="15.625" style="1" customWidth="1"/>
    <col min="1286" max="1536" width="9" style="1"/>
    <col min="1537" max="1537" width="45" style="1" customWidth="1"/>
    <col min="1538" max="1541" width="15.625" style="1" customWidth="1"/>
    <col min="1542" max="1792" width="9" style="1"/>
    <col min="1793" max="1793" width="45" style="1" customWidth="1"/>
    <col min="1794" max="1797" width="15.625" style="1" customWidth="1"/>
    <col min="1798" max="2048" width="9" style="1"/>
    <col min="2049" max="2049" width="45" style="1" customWidth="1"/>
    <col min="2050" max="2053" width="15.625" style="1" customWidth="1"/>
    <col min="2054" max="2304" width="9" style="1"/>
    <col min="2305" max="2305" width="45" style="1" customWidth="1"/>
    <col min="2306" max="2309" width="15.625" style="1" customWidth="1"/>
    <col min="2310" max="2560" width="9" style="1"/>
    <col min="2561" max="2561" width="45" style="1" customWidth="1"/>
    <col min="2562" max="2565" width="15.625" style="1" customWidth="1"/>
    <col min="2566" max="2816" width="9" style="1"/>
    <col min="2817" max="2817" width="45" style="1" customWidth="1"/>
    <col min="2818" max="2821" width="15.625" style="1" customWidth="1"/>
    <col min="2822" max="3072" width="9" style="1"/>
    <col min="3073" max="3073" width="45" style="1" customWidth="1"/>
    <col min="3074" max="3077" width="15.625" style="1" customWidth="1"/>
    <col min="3078" max="3328" width="9" style="1"/>
    <col min="3329" max="3329" width="45" style="1" customWidth="1"/>
    <col min="3330" max="3333" width="15.625" style="1" customWidth="1"/>
    <col min="3334" max="3584" width="9" style="1"/>
    <col min="3585" max="3585" width="45" style="1" customWidth="1"/>
    <col min="3586" max="3589" width="15.625" style="1" customWidth="1"/>
    <col min="3590" max="3840" width="9" style="1"/>
    <col min="3841" max="3841" width="45" style="1" customWidth="1"/>
    <col min="3842" max="3845" width="15.625" style="1" customWidth="1"/>
    <col min="3846" max="4096" width="9" style="1"/>
    <col min="4097" max="4097" width="45" style="1" customWidth="1"/>
    <col min="4098" max="4101" width="15.625" style="1" customWidth="1"/>
    <col min="4102" max="4352" width="9" style="1"/>
    <col min="4353" max="4353" width="45" style="1" customWidth="1"/>
    <col min="4354" max="4357" width="15.625" style="1" customWidth="1"/>
    <col min="4358" max="4608" width="9" style="1"/>
    <col min="4609" max="4609" width="45" style="1" customWidth="1"/>
    <col min="4610" max="4613" width="15.625" style="1" customWidth="1"/>
    <col min="4614" max="4864" width="9" style="1"/>
    <col min="4865" max="4865" width="45" style="1" customWidth="1"/>
    <col min="4866" max="4869" width="15.625" style="1" customWidth="1"/>
    <col min="4870" max="5120" width="9" style="1"/>
    <col min="5121" max="5121" width="45" style="1" customWidth="1"/>
    <col min="5122" max="5125" width="15.625" style="1" customWidth="1"/>
    <col min="5126" max="5376" width="9" style="1"/>
    <col min="5377" max="5377" width="45" style="1" customWidth="1"/>
    <col min="5378" max="5381" width="15.625" style="1" customWidth="1"/>
    <col min="5382" max="5632" width="9" style="1"/>
    <col min="5633" max="5633" width="45" style="1" customWidth="1"/>
    <col min="5634" max="5637" width="15.625" style="1" customWidth="1"/>
    <col min="5638" max="5888" width="9" style="1"/>
    <col min="5889" max="5889" width="45" style="1" customWidth="1"/>
    <col min="5890" max="5893" width="15.625" style="1" customWidth="1"/>
    <col min="5894" max="6144" width="9" style="1"/>
    <col min="6145" max="6145" width="45" style="1" customWidth="1"/>
    <col min="6146" max="6149" width="15.625" style="1" customWidth="1"/>
    <col min="6150" max="6400" width="9" style="1"/>
    <col min="6401" max="6401" width="45" style="1" customWidth="1"/>
    <col min="6402" max="6405" width="15.625" style="1" customWidth="1"/>
    <col min="6406" max="6656" width="9" style="1"/>
    <col min="6657" max="6657" width="45" style="1" customWidth="1"/>
    <col min="6658" max="6661" width="15.625" style="1" customWidth="1"/>
    <col min="6662" max="6912" width="9" style="1"/>
    <col min="6913" max="6913" width="45" style="1" customWidth="1"/>
    <col min="6914" max="6917" width="15.625" style="1" customWidth="1"/>
    <col min="6918" max="7168" width="9" style="1"/>
    <col min="7169" max="7169" width="45" style="1" customWidth="1"/>
    <col min="7170" max="7173" width="15.625" style="1" customWidth="1"/>
    <col min="7174" max="7424" width="9" style="1"/>
    <col min="7425" max="7425" width="45" style="1" customWidth="1"/>
    <col min="7426" max="7429" width="15.625" style="1" customWidth="1"/>
    <col min="7430" max="7680" width="9" style="1"/>
    <col min="7681" max="7681" width="45" style="1" customWidth="1"/>
    <col min="7682" max="7685" width="15.625" style="1" customWidth="1"/>
    <col min="7686" max="7936" width="9" style="1"/>
    <col min="7937" max="7937" width="45" style="1" customWidth="1"/>
    <col min="7938" max="7941" width="15.625" style="1" customWidth="1"/>
    <col min="7942" max="8192" width="9" style="1"/>
    <col min="8193" max="8193" width="45" style="1" customWidth="1"/>
    <col min="8194" max="8197" width="15.625" style="1" customWidth="1"/>
    <col min="8198" max="8448" width="9" style="1"/>
    <col min="8449" max="8449" width="45" style="1" customWidth="1"/>
    <col min="8450" max="8453" width="15.625" style="1" customWidth="1"/>
    <col min="8454" max="8704" width="9" style="1"/>
    <col min="8705" max="8705" width="45" style="1" customWidth="1"/>
    <col min="8706" max="8709" width="15.625" style="1" customWidth="1"/>
    <col min="8710" max="8960" width="9" style="1"/>
    <col min="8961" max="8961" width="45" style="1" customWidth="1"/>
    <col min="8962" max="8965" width="15.625" style="1" customWidth="1"/>
    <col min="8966" max="9216" width="9" style="1"/>
    <col min="9217" max="9217" width="45" style="1" customWidth="1"/>
    <col min="9218" max="9221" width="15.625" style="1" customWidth="1"/>
    <col min="9222" max="9472" width="9" style="1"/>
    <col min="9473" max="9473" width="45" style="1" customWidth="1"/>
    <col min="9474" max="9477" width="15.625" style="1" customWidth="1"/>
    <col min="9478" max="9728" width="9" style="1"/>
    <col min="9729" max="9729" width="45" style="1" customWidth="1"/>
    <col min="9730" max="9733" width="15.625" style="1" customWidth="1"/>
    <col min="9734" max="9984" width="9" style="1"/>
    <col min="9985" max="9985" width="45" style="1" customWidth="1"/>
    <col min="9986" max="9989" width="15.625" style="1" customWidth="1"/>
    <col min="9990" max="10240" width="9" style="1"/>
    <col min="10241" max="10241" width="45" style="1" customWidth="1"/>
    <col min="10242" max="10245" width="15.625" style="1" customWidth="1"/>
    <col min="10246" max="10496" width="9" style="1"/>
    <col min="10497" max="10497" width="45" style="1" customWidth="1"/>
    <col min="10498" max="10501" width="15.625" style="1" customWidth="1"/>
    <col min="10502" max="10752" width="9" style="1"/>
    <col min="10753" max="10753" width="45" style="1" customWidth="1"/>
    <col min="10754" max="10757" width="15.625" style="1" customWidth="1"/>
    <col min="10758" max="11008" width="9" style="1"/>
    <col min="11009" max="11009" width="45" style="1" customWidth="1"/>
    <col min="11010" max="11013" width="15.625" style="1" customWidth="1"/>
    <col min="11014" max="11264" width="9" style="1"/>
    <col min="11265" max="11265" width="45" style="1" customWidth="1"/>
    <col min="11266" max="11269" width="15.625" style="1" customWidth="1"/>
    <col min="11270" max="11520" width="9" style="1"/>
    <col min="11521" max="11521" width="45" style="1" customWidth="1"/>
    <col min="11522" max="11525" width="15.625" style="1" customWidth="1"/>
    <col min="11526" max="11776" width="9" style="1"/>
    <col min="11777" max="11777" width="45" style="1" customWidth="1"/>
    <col min="11778" max="11781" width="15.625" style="1" customWidth="1"/>
    <col min="11782" max="12032" width="9" style="1"/>
    <col min="12033" max="12033" width="45" style="1" customWidth="1"/>
    <col min="12034" max="12037" width="15.625" style="1" customWidth="1"/>
    <col min="12038" max="12288" width="9" style="1"/>
    <col min="12289" max="12289" width="45" style="1" customWidth="1"/>
    <col min="12290" max="12293" width="15.625" style="1" customWidth="1"/>
    <col min="12294" max="12544" width="9" style="1"/>
    <col min="12545" max="12545" width="45" style="1" customWidth="1"/>
    <col min="12546" max="12549" width="15.625" style="1" customWidth="1"/>
    <col min="12550" max="12800" width="9" style="1"/>
    <col min="12801" max="12801" width="45" style="1" customWidth="1"/>
    <col min="12802" max="12805" width="15.625" style="1" customWidth="1"/>
    <col min="12806" max="13056" width="9" style="1"/>
    <col min="13057" max="13057" width="45" style="1" customWidth="1"/>
    <col min="13058" max="13061" width="15.625" style="1" customWidth="1"/>
    <col min="13062" max="13312" width="9" style="1"/>
    <col min="13313" max="13313" width="45" style="1" customWidth="1"/>
    <col min="13314" max="13317" width="15.625" style="1" customWidth="1"/>
    <col min="13318" max="13568" width="9" style="1"/>
    <col min="13569" max="13569" width="45" style="1" customWidth="1"/>
    <col min="13570" max="13573" width="15.625" style="1" customWidth="1"/>
    <col min="13574" max="13824" width="9" style="1"/>
    <col min="13825" max="13825" width="45" style="1" customWidth="1"/>
    <col min="13826" max="13829" width="15.625" style="1" customWidth="1"/>
    <col min="13830" max="14080" width="9" style="1"/>
    <col min="14081" max="14081" width="45" style="1" customWidth="1"/>
    <col min="14082" max="14085" width="15.625" style="1" customWidth="1"/>
    <col min="14086" max="14336" width="9" style="1"/>
    <col min="14337" max="14337" width="45" style="1" customWidth="1"/>
    <col min="14338" max="14341" width="15.625" style="1" customWidth="1"/>
    <col min="14342" max="14592" width="9" style="1"/>
    <col min="14593" max="14593" width="45" style="1" customWidth="1"/>
    <col min="14594" max="14597" width="15.625" style="1" customWidth="1"/>
    <col min="14598" max="14848" width="9" style="1"/>
    <col min="14849" max="14849" width="45" style="1" customWidth="1"/>
    <col min="14850" max="14853" width="15.625" style="1" customWidth="1"/>
    <col min="14854" max="15104" width="9" style="1"/>
    <col min="15105" max="15105" width="45" style="1" customWidth="1"/>
    <col min="15106" max="15109" width="15.625" style="1" customWidth="1"/>
    <col min="15110" max="15360" width="9" style="1"/>
    <col min="15361" max="15361" width="45" style="1" customWidth="1"/>
    <col min="15362" max="15365" width="15.625" style="1" customWidth="1"/>
    <col min="15366" max="15616" width="9" style="1"/>
    <col min="15617" max="15617" width="45" style="1" customWidth="1"/>
    <col min="15618" max="15621" width="15.625" style="1" customWidth="1"/>
    <col min="15622" max="15872" width="9" style="1"/>
    <col min="15873" max="15873" width="45" style="1" customWidth="1"/>
    <col min="15874" max="15877" width="15.625" style="1" customWidth="1"/>
    <col min="15878" max="16128" width="9" style="1"/>
    <col min="16129" max="16129" width="45" style="1" customWidth="1"/>
    <col min="16130" max="16133" width="15.625" style="1" customWidth="1"/>
    <col min="16134" max="16384" width="9" style="1"/>
  </cols>
  <sheetData>
    <row r="1" spans="1:16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6" s="2" customFormat="1" ht="31.5" thickBot="1">
      <c r="A2" s="193"/>
      <c r="B2" s="49" t="s">
        <v>42</v>
      </c>
      <c r="C2" s="49" t="s">
        <v>43</v>
      </c>
      <c r="D2" s="49" t="s">
        <v>42</v>
      </c>
      <c r="E2" s="49" t="s">
        <v>43</v>
      </c>
    </row>
    <row r="3" spans="1:16" s="2" customFormat="1" ht="27" customHeight="1" thickBot="1">
      <c r="A3" s="198" t="s">
        <v>35</v>
      </c>
      <c r="B3" s="199"/>
      <c r="C3" s="199"/>
      <c r="D3" s="199"/>
      <c r="E3" s="200"/>
    </row>
    <row r="4" spans="1:16">
      <c r="A4" s="7" t="s">
        <v>3</v>
      </c>
      <c r="B4" s="26">
        <v>15428879</v>
      </c>
      <c r="C4" s="26">
        <v>13694622</v>
      </c>
      <c r="D4" s="24">
        <v>3852981.4703825787</v>
      </c>
      <c r="E4" s="22">
        <v>3155006.6811039946</v>
      </c>
      <c r="F4" s="14"/>
      <c r="G4" s="41"/>
      <c r="H4" s="41"/>
      <c r="I4" s="21"/>
      <c r="J4" s="21"/>
      <c r="M4" s="21"/>
      <c r="N4" s="21"/>
      <c r="O4" s="21"/>
      <c r="P4" s="21"/>
    </row>
    <row r="5" spans="1:16">
      <c r="A5" s="8" t="s">
        <v>4</v>
      </c>
      <c r="B5" s="29">
        <v>1399259</v>
      </c>
      <c r="C5" s="29">
        <v>1320783</v>
      </c>
      <c r="D5" s="24">
        <v>349430.37658575561</v>
      </c>
      <c r="E5" s="22">
        <v>304285.81302124128</v>
      </c>
      <c r="F5" s="14"/>
      <c r="G5" s="41"/>
      <c r="H5" s="41"/>
      <c r="I5" s="21"/>
      <c r="J5" s="21"/>
      <c r="M5" s="21"/>
      <c r="N5" s="21"/>
      <c r="O5" s="21"/>
      <c r="P5" s="21"/>
    </row>
    <row r="6" spans="1:16">
      <c r="A6" s="8" t="s">
        <v>5</v>
      </c>
      <c r="B6" s="29">
        <v>1257314</v>
      </c>
      <c r="C6" s="29">
        <v>1226069</v>
      </c>
      <c r="D6" s="24">
        <v>313983.11856957345</v>
      </c>
      <c r="E6" s="22">
        <v>282465.32737409574</v>
      </c>
      <c r="G6" s="41"/>
      <c r="H6" s="41"/>
      <c r="I6" s="21"/>
      <c r="J6" s="21"/>
      <c r="M6" s="21"/>
      <c r="N6" s="21"/>
      <c r="O6" s="21"/>
      <c r="P6" s="21"/>
    </row>
    <row r="7" spans="1:16">
      <c r="A7" s="8" t="s">
        <v>6</v>
      </c>
      <c r="B7" s="29">
        <v>991383</v>
      </c>
      <c r="C7" s="29">
        <v>948163</v>
      </c>
      <c r="D7" s="24">
        <v>247573.41923883726</v>
      </c>
      <c r="E7" s="22">
        <v>218440.53817444592</v>
      </c>
      <c r="G7" s="41"/>
      <c r="H7" s="41"/>
      <c r="I7" s="21"/>
      <c r="J7" s="21"/>
      <c r="M7" s="21"/>
      <c r="N7" s="21"/>
      <c r="O7" s="21"/>
      <c r="P7" s="21"/>
    </row>
    <row r="8" spans="1:16" ht="25.5">
      <c r="A8" s="8" t="s">
        <v>7</v>
      </c>
      <c r="B8" s="29">
        <v>858656</v>
      </c>
      <c r="C8" s="29">
        <v>774426</v>
      </c>
      <c r="D8" s="24">
        <v>214428.12905803614</v>
      </c>
      <c r="E8" s="22">
        <v>178414.50490715567</v>
      </c>
      <c r="G8" s="41"/>
      <c r="H8" s="41"/>
      <c r="I8" s="21"/>
      <c r="J8" s="21"/>
      <c r="M8" s="21"/>
      <c r="N8" s="21"/>
      <c r="O8" s="21"/>
      <c r="P8" s="21"/>
    </row>
    <row r="9" spans="1:16">
      <c r="A9" s="8" t="s">
        <v>8</v>
      </c>
      <c r="B9" s="29">
        <v>132727</v>
      </c>
      <c r="C9" s="29">
        <v>173737</v>
      </c>
      <c r="D9" s="24">
        <v>33145.290180801116</v>
      </c>
      <c r="E9" s="22">
        <v>40026.033267290237</v>
      </c>
      <c r="G9" s="41"/>
      <c r="H9" s="41"/>
      <c r="I9" s="21"/>
      <c r="J9" s="21"/>
      <c r="M9" s="21"/>
      <c r="N9" s="21"/>
      <c r="O9" s="21"/>
      <c r="P9" s="21"/>
    </row>
    <row r="10" spans="1:16">
      <c r="A10" s="8" t="s">
        <v>9</v>
      </c>
      <c r="B10" s="29">
        <v>630</v>
      </c>
      <c r="C10" s="29">
        <v>19906</v>
      </c>
      <c r="D10" s="24">
        <v>157.32694036559784</v>
      </c>
      <c r="E10" s="22">
        <v>4586.001935216329</v>
      </c>
      <c r="G10" s="41"/>
      <c r="H10" s="41"/>
      <c r="I10" s="21"/>
      <c r="J10" s="21"/>
      <c r="M10" s="21"/>
      <c r="N10" s="21"/>
      <c r="O10" s="21"/>
      <c r="P10" s="21"/>
    </row>
    <row r="11" spans="1:16">
      <c r="A11" s="8" t="s">
        <v>10</v>
      </c>
      <c r="B11" s="29">
        <v>992013</v>
      </c>
      <c r="C11" s="29">
        <v>968069</v>
      </c>
      <c r="D11" s="24">
        <v>247730.74617920286</v>
      </c>
      <c r="E11" s="22">
        <v>223026.54010966225</v>
      </c>
      <c r="G11" s="41"/>
      <c r="H11" s="41"/>
      <c r="I11" s="21"/>
      <c r="J11" s="21"/>
      <c r="M11" s="21"/>
      <c r="N11" s="21"/>
      <c r="O11" s="21"/>
      <c r="P11" s="21"/>
    </row>
    <row r="12" spans="1:16" ht="25.5">
      <c r="A12" s="8" t="s">
        <v>11</v>
      </c>
      <c r="B12" s="29">
        <v>859151</v>
      </c>
      <c r="C12" s="29">
        <v>791425</v>
      </c>
      <c r="D12" s="24">
        <v>214551.74308260911</v>
      </c>
      <c r="E12" s="22">
        <v>182330.78376261346</v>
      </c>
      <c r="G12" s="41"/>
      <c r="H12" s="41"/>
      <c r="I12" s="21"/>
      <c r="J12" s="21"/>
      <c r="M12" s="21"/>
      <c r="N12" s="21"/>
      <c r="O12" s="21"/>
      <c r="P12" s="21"/>
    </row>
    <row r="13" spans="1:16" ht="25.5">
      <c r="A13" s="8" t="s">
        <v>12</v>
      </c>
      <c r="B13" s="29">
        <v>132862</v>
      </c>
      <c r="C13" s="29">
        <v>176644</v>
      </c>
      <c r="D13" s="24">
        <v>33179.00309659374</v>
      </c>
      <c r="E13" s="22">
        <v>40695.756347048795</v>
      </c>
      <c r="G13" s="41"/>
      <c r="H13" s="41"/>
      <c r="I13" s="21"/>
      <c r="J13" s="21"/>
      <c r="M13" s="21"/>
      <c r="N13" s="21"/>
      <c r="O13" s="21"/>
      <c r="P13" s="21"/>
    </row>
    <row r="14" spans="1:16" ht="25.5">
      <c r="A14" s="8" t="s">
        <v>29</v>
      </c>
      <c r="B14" s="30">
        <v>0.53641509968623824</v>
      </c>
      <c r="C14" s="30">
        <v>0.49832998643078419</v>
      </c>
      <c r="D14" s="25">
        <v>0.13395642285641748</v>
      </c>
      <c r="E14" s="55">
        <v>0.11480670562382715</v>
      </c>
      <c r="G14" s="41"/>
      <c r="H14" s="41"/>
      <c r="I14" s="21"/>
      <c r="J14" s="21"/>
      <c r="M14" s="21"/>
      <c r="N14" s="21"/>
      <c r="O14" s="21"/>
      <c r="P14" s="21"/>
    </row>
    <row r="15" spans="1:16" ht="25.5">
      <c r="A15" s="8" t="s">
        <v>30</v>
      </c>
      <c r="B15" s="29">
        <v>1600730479.893455</v>
      </c>
      <c r="C15" s="29">
        <v>1554042544.2721462</v>
      </c>
      <c r="D15" s="24">
        <v>1600730479.893455</v>
      </c>
      <c r="E15" s="22">
        <v>1554042544.2721462</v>
      </c>
      <c r="G15" s="41"/>
      <c r="H15" s="41"/>
      <c r="I15" s="21"/>
      <c r="J15" s="21"/>
      <c r="M15" s="21"/>
      <c r="N15" s="21"/>
      <c r="O15" s="21"/>
      <c r="P15" s="21"/>
    </row>
    <row r="16" spans="1:16">
      <c r="A16" s="8" t="s">
        <v>13</v>
      </c>
      <c r="B16" s="29">
        <v>2520345</v>
      </c>
      <c r="C16" s="29">
        <v>1963199</v>
      </c>
      <c r="D16" s="24">
        <v>629393.91669163911</v>
      </c>
      <c r="E16" s="22">
        <v>452287.47177809518</v>
      </c>
      <c r="G16" s="41"/>
      <c r="H16" s="41"/>
      <c r="I16" s="21"/>
      <c r="J16" s="21"/>
      <c r="M16" s="21"/>
      <c r="N16" s="21"/>
      <c r="O16" s="21"/>
      <c r="P16" s="21"/>
    </row>
    <row r="17" spans="1:16">
      <c r="A17" s="8" t="s">
        <v>14</v>
      </c>
      <c r="B17" s="34">
        <v>-1508476</v>
      </c>
      <c r="C17" s="34">
        <v>-1354024</v>
      </c>
      <c r="D17" s="53">
        <v>-376704.62491259613</v>
      </c>
      <c r="E17" s="36">
        <v>-311943.9708796019</v>
      </c>
      <c r="G17" s="41"/>
      <c r="H17" s="41"/>
      <c r="I17" s="21"/>
      <c r="J17" s="21"/>
      <c r="M17" s="21"/>
      <c r="N17" s="21"/>
      <c r="O17" s="21"/>
      <c r="P17" s="21"/>
    </row>
    <row r="18" spans="1:16">
      <c r="A18" s="8" t="s">
        <v>15</v>
      </c>
      <c r="B18" s="34">
        <v>-512864</v>
      </c>
      <c r="C18" s="34">
        <v>-543464</v>
      </c>
      <c r="D18" s="53">
        <v>-128075.11737089201</v>
      </c>
      <c r="E18" s="36">
        <v>-125204.81039487627</v>
      </c>
      <c r="G18" s="41"/>
      <c r="H18" s="41"/>
      <c r="I18" s="21"/>
      <c r="J18" s="21"/>
      <c r="M18" s="21"/>
      <c r="N18" s="21"/>
      <c r="O18" s="21"/>
      <c r="P18" s="21"/>
    </row>
    <row r="19" spans="1:16" ht="26.25" thickBot="1">
      <c r="A19" s="9" t="s">
        <v>27</v>
      </c>
      <c r="B19" s="31">
        <v>499005</v>
      </c>
      <c r="C19" s="31">
        <v>65711</v>
      </c>
      <c r="D19" s="24">
        <v>124614.17440815103</v>
      </c>
      <c r="E19" s="22">
        <v>15137.69050361701</v>
      </c>
      <c r="G19" s="41"/>
      <c r="H19" s="41"/>
      <c r="I19" s="21"/>
      <c r="J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44</v>
      </c>
      <c r="C20" s="58" t="s">
        <v>16</v>
      </c>
      <c r="D20" s="58" t="s">
        <v>44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18959101</v>
      </c>
      <c r="C21" s="26">
        <v>18475838.470210001</v>
      </c>
      <c r="D21" s="24">
        <v>4787289.0942605352</v>
      </c>
      <c r="E21" s="22">
        <v>4497307.4510028725</v>
      </c>
      <c r="H21" s="21"/>
      <c r="I21" s="21"/>
      <c r="J21" s="21"/>
      <c r="M21" s="21"/>
      <c r="N21" s="21"/>
      <c r="O21" s="21"/>
      <c r="P21" s="21"/>
    </row>
    <row r="22" spans="1:16">
      <c r="A22" s="8" t="s">
        <v>18</v>
      </c>
      <c r="B22" s="29">
        <v>4466786</v>
      </c>
      <c r="C22" s="29">
        <v>3673704</v>
      </c>
      <c r="D22" s="24">
        <v>1127890.8163522964</v>
      </c>
      <c r="E22" s="22">
        <v>894236.8920695195</v>
      </c>
      <c r="H22" s="21"/>
      <c r="I22" s="21"/>
      <c r="J22" s="21"/>
      <c r="M22" s="21"/>
      <c r="N22" s="21"/>
      <c r="O22" s="21"/>
      <c r="P22" s="21"/>
    </row>
    <row r="23" spans="1:16" ht="25.5">
      <c r="A23" s="8" t="s">
        <v>20</v>
      </c>
      <c r="B23" s="29">
        <v>4397</v>
      </c>
      <c r="C23" s="29">
        <v>5951</v>
      </c>
      <c r="D23" s="24">
        <v>1110.2694240335327</v>
      </c>
      <c r="E23" s="22">
        <v>1448.5662820700063</v>
      </c>
      <c r="H23" s="21"/>
      <c r="I23" s="21"/>
      <c r="J23" s="21"/>
      <c r="M23" s="21"/>
      <c r="N23" s="21"/>
      <c r="O23" s="21"/>
      <c r="P23" s="21"/>
    </row>
    <row r="24" spans="1:16">
      <c r="A24" s="8" t="s">
        <v>19</v>
      </c>
      <c r="B24" s="29">
        <v>23430284</v>
      </c>
      <c r="C24" s="29">
        <v>22155493.470210001</v>
      </c>
      <c r="D24" s="24">
        <v>5916290.1800368661</v>
      </c>
      <c r="E24" s="22">
        <v>5392992.9093544623</v>
      </c>
      <c r="H24" s="21"/>
      <c r="I24" s="21"/>
      <c r="J24" s="21"/>
      <c r="M24" s="21"/>
      <c r="N24" s="21"/>
      <c r="O24" s="21"/>
      <c r="P24" s="21"/>
    </row>
    <row r="25" spans="1:16">
      <c r="A25" s="8" t="s">
        <v>28</v>
      </c>
      <c r="B25" s="29">
        <v>15772945</v>
      </c>
      <c r="C25" s="29">
        <v>13986284</v>
      </c>
      <c r="D25" s="24">
        <v>3982765.194555968</v>
      </c>
      <c r="E25" s="22">
        <v>3404479.8208461124</v>
      </c>
      <c r="H25" s="21"/>
      <c r="I25" s="21"/>
      <c r="J25" s="21"/>
      <c r="M25" s="21"/>
      <c r="N25" s="21"/>
      <c r="O25" s="21"/>
      <c r="P25" s="21"/>
    </row>
    <row r="26" spans="1:16" ht="25.5">
      <c r="A26" s="8" t="s">
        <v>21</v>
      </c>
      <c r="B26" s="29">
        <v>14704825</v>
      </c>
      <c r="C26" s="29">
        <v>11858566.01754</v>
      </c>
      <c r="D26" s="24">
        <v>3713058.3541650884</v>
      </c>
      <c r="E26" s="22">
        <v>2886560.0548999561</v>
      </c>
      <c r="H26" s="21"/>
      <c r="I26" s="21"/>
      <c r="J26" s="21"/>
      <c r="M26" s="21"/>
      <c r="N26" s="21"/>
      <c r="O26" s="21"/>
      <c r="P26" s="21"/>
    </row>
    <row r="27" spans="1:16">
      <c r="A27" s="8" t="s">
        <v>26</v>
      </c>
      <c r="B27" s="29">
        <v>507246</v>
      </c>
      <c r="C27" s="29">
        <v>2375100.4148599999</v>
      </c>
      <c r="D27" s="24">
        <v>128082.72100598439</v>
      </c>
      <c r="E27" s="22">
        <v>578136.51109001506</v>
      </c>
      <c r="H27" s="21"/>
      <c r="I27" s="21"/>
      <c r="J27" s="21"/>
      <c r="M27" s="21"/>
      <c r="N27" s="21"/>
      <c r="O27" s="21"/>
      <c r="P27" s="21"/>
    </row>
    <row r="28" spans="1:16">
      <c r="A28" s="8" t="s">
        <v>22</v>
      </c>
      <c r="B28" s="29">
        <v>15212071</v>
      </c>
      <c r="C28" s="29">
        <v>14233666.432399999</v>
      </c>
      <c r="D28" s="24">
        <v>3841141.075171073</v>
      </c>
      <c r="E28" s="22">
        <v>3464696.5659899712</v>
      </c>
      <c r="H28" s="21"/>
      <c r="I28" s="21"/>
      <c r="J28" s="21"/>
      <c r="M28" s="21"/>
      <c r="N28" s="21"/>
      <c r="O28" s="21"/>
      <c r="P28" s="21"/>
    </row>
    <row r="29" spans="1:16">
      <c r="A29" s="8" t="s">
        <v>39</v>
      </c>
      <c r="B29" s="29">
        <v>4070063</v>
      </c>
      <c r="C29" s="29">
        <v>4027448.78094</v>
      </c>
      <c r="D29" s="24">
        <v>1027715.829608868</v>
      </c>
      <c r="E29" s="22">
        <v>980343.89293121069</v>
      </c>
      <c r="H29" s="21"/>
      <c r="I29" s="21"/>
      <c r="J29" s="21"/>
      <c r="M29" s="21"/>
      <c r="N29" s="21"/>
      <c r="O29" s="21"/>
      <c r="P29" s="21"/>
    </row>
    <row r="30" spans="1:16">
      <c r="A30" s="8" t="s">
        <v>24</v>
      </c>
      <c r="B30" s="29">
        <v>4148150</v>
      </c>
      <c r="C30" s="29">
        <v>3894378.2568700002</v>
      </c>
      <c r="D30" s="24">
        <v>1047433.2752569249</v>
      </c>
      <c r="E30" s="22">
        <v>947952.45043327985</v>
      </c>
      <c r="H30" s="21"/>
      <c r="I30" s="21"/>
      <c r="J30" s="21"/>
      <c r="M30" s="21"/>
      <c r="N30" s="21"/>
      <c r="O30" s="21"/>
      <c r="P30" s="21"/>
    </row>
    <row r="31" spans="1:16" ht="13.5" thickBot="1">
      <c r="A31" s="9" t="s">
        <v>25</v>
      </c>
      <c r="B31" s="31">
        <v>8218213</v>
      </c>
      <c r="C31" s="31">
        <v>7921827.0378099997</v>
      </c>
      <c r="D31" s="24">
        <v>2075149.1048657929</v>
      </c>
      <c r="E31" s="22">
        <v>1928296.3433644904</v>
      </c>
      <c r="H31" s="21"/>
      <c r="I31" s="21"/>
      <c r="J31" s="21"/>
      <c r="M31" s="21"/>
      <c r="N31" s="21"/>
      <c r="O31" s="21"/>
      <c r="P31" s="21"/>
    </row>
    <row r="32" spans="1:16" ht="30" customHeight="1" thickBot="1">
      <c r="A32" s="201" t="s">
        <v>36</v>
      </c>
      <c r="B32" s="202"/>
      <c r="C32" s="202"/>
      <c r="D32" s="202"/>
      <c r="E32" s="203"/>
      <c r="M32" s="21"/>
      <c r="N32" s="21"/>
      <c r="O32" s="21"/>
      <c r="P32" s="21"/>
    </row>
    <row r="33" spans="1:16" ht="17.25" customHeight="1" thickBot="1">
      <c r="A33" s="205"/>
      <c r="B33" s="194" t="s">
        <v>0</v>
      </c>
      <c r="C33" s="195"/>
      <c r="D33" s="196" t="s">
        <v>1</v>
      </c>
      <c r="E33" s="197"/>
      <c r="M33" s="21"/>
      <c r="N33" s="21"/>
      <c r="O33" s="21"/>
      <c r="P33" s="21"/>
    </row>
    <row r="34" spans="1:16" ht="31.5" thickBot="1">
      <c r="A34" s="206"/>
      <c r="B34" s="49" t="s">
        <v>42</v>
      </c>
      <c r="C34" s="49" t="s">
        <v>43</v>
      </c>
      <c r="D34" s="49" t="s">
        <v>42</v>
      </c>
      <c r="E34" s="49" t="s">
        <v>43</v>
      </c>
      <c r="M34" s="21"/>
      <c r="N34" s="21"/>
      <c r="O34" s="21"/>
      <c r="P34" s="21"/>
    </row>
    <row r="35" spans="1:16">
      <c r="A35" s="7" t="s">
        <v>3</v>
      </c>
      <c r="B35" s="26">
        <v>7185271</v>
      </c>
      <c r="C35" s="26">
        <v>6982301</v>
      </c>
      <c r="D35" s="24">
        <v>1794343.9716312054</v>
      </c>
      <c r="E35" s="22">
        <v>1608602.7277334931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9627</v>
      </c>
      <c r="C36" s="29">
        <v>86002</v>
      </c>
      <c r="D36" s="24">
        <v>2404.1054839676353</v>
      </c>
      <c r="E36" s="22">
        <v>19813.389853937242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198799</v>
      </c>
      <c r="C37" s="29">
        <v>216307</v>
      </c>
      <c r="D37" s="24">
        <v>49645.140345619817</v>
      </c>
      <c r="E37" s="22">
        <v>49833.433165921757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190477.5</v>
      </c>
      <c r="C38" s="29">
        <v>184535</v>
      </c>
      <c r="D38" s="24">
        <v>47567.051243631999</v>
      </c>
      <c r="E38" s="22">
        <v>42513.707782334241</v>
      </c>
      <c r="J38" s="21"/>
      <c r="K38" s="21"/>
      <c r="M38" s="21"/>
      <c r="N38" s="21"/>
      <c r="O38" s="21"/>
      <c r="P38" s="21"/>
    </row>
    <row r="39" spans="1:16">
      <c r="A39" s="8" t="s">
        <v>10</v>
      </c>
      <c r="B39" s="29">
        <v>190477.5</v>
      </c>
      <c r="C39" s="29">
        <v>184535</v>
      </c>
      <c r="D39" s="24">
        <v>47567.051243631999</v>
      </c>
      <c r="E39" s="22">
        <v>42513.707782334241</v>
      </c>
      <c r="J39" s="21"/>
      <c r="K39" s="21"/>
      <c r="M39" s="21"/>
      <c r="N39" s="21"/>
      <c r="O39" s="21"/>
      <c r="P39" s="21"/>
    </row>
    <row r="40" spans="1:16" ht="25.5">
      <c r="A40" s="8" t="s">
        <v>29</v>
      </c>
      <c r="B40" s="30">
        <v>0.1189941107466625</v>
      </c>
      <c r="C40" s="30">
        <v>0.12017506953826022</v>
      </c>
      <c r="D40" s="25">
        <v>2.9715840262377006E-2</v>
      </c>
      <c r="E40" s="55">
        <v>2.7686280592143994E-2</v>
      </c>
      <c r="J40" s="21"/>
      <c r="K40" s="21"/>
      <c r="M40" s="21"/>
      <c r="N40" s="21"/>
      <c r="O40" s="21"/>
      <c r="P40" s="21"/>
    </row>
    <row r="41" spans="1:16" ht="25.5">
      <c r="A41" s="8" t="s">
        <v>30</v>
      </c>
      <c r="B41" s="29">
        <v>1600730479.893455</v>
      </c>
      <c r="C41" s="29">
        <v>1535551431</v>
      </c>
      <c r="D41" s="24">
        <v>1600730479.893455</v>
      </c>
      <c r="E41" s="22">
        <v>1535551431</v>
      </c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-222720</v>
      </c>
      <c r="C42" s="34">
        <v>218882</v>
      </c>
      <c r="D42" s="53">
        <v>-55618.819298771348</v>
      </c>
      <c r="E42" s="36">
        <v>50426.669124084226</v>
      </c>
      <c r="J42" s="21"/>
      <c r="K42" s="21"/>
      <c r="M42" s="21"/>
      <c r="N42" s="21"/>
      <c r="O42" s="21"/>
      <c r="P42" s="21"/>
    </row>
    <row r="43" spans="1:16">
      <c r="A43" s="8" t="s">
        <v>14</v>
      </c>
      <c r="B43" s="34">
        <v>-750374</v>
      </c>
      <c r="C43" s="34">
        <v>116280</v>
      </c>
      <c r="D43" s="53">
        <v>-187387.37388872239</v>
      </c>
      <c r="E43" s="36">
        <v>26788.923190342346</v>
      </c>
      <c r="J43" s="21"/>
      <c r="K43" s="21"/>
      <c r="M43" s="21"/>
      <c r="N43" s="21"/>
      <c r="O43" s="21"/>
      <c r="P43" s="21"/>
    </row>
    <row r="44" spans="1:16">
      <c r="A44" s="8" t="s">
        <v>15</v>
      </c>
      <c r="B44" s="34">
        <v>845266</v>
      </c>
      <c r="C44" s="34">
        <v>-189890</v>
      </c>
      <c r="D44" s="53">
        <v>211084.30726201177</v>
      </c>
      <c r="E44" s="36">
        <v>-43747.408192415794</v>
      </c>
      <c r="J44" s="21"/>
      <c r="K44" s="21"/>
      <c r="M44" s="21"/>
      <c r="N44" s="21"/>
      <c r="O44" s="21"/>
      <c r="P44" s="21"/>
    </row>
    <row r="45" spans="1:16" ht="26.25" thickBot="1">
      <c r="A45" s="9" t="s">
        <v>27</v>
      </c>
      <c r="B45" s="34">
        <v>-127828</v>
      </c>
      <c r="C45" s="34">
        <v>145272</v>
      </c>
      <c r="D45" s="53">
        <v>-31921.885925481965</v>
      </c>
      <c r="E45" s="36">
        <v>33469.184122010782</v>
      </c>
      <c r="J45" s="21"/>
      <c r="K45" s="21"/>
      <c r="M45" s="21"/>
      <c r="N45" s="21"/>
      <c r="O45" s="21"/>
      <c r="P45" s="21"/>
    </row>
    <row r="46" spans="1:16" ht="18" customHeight="1" thickBot="1">
      <c r="A46" s="4"/>
      <c r="B46" s="58" t="s">
        <v>44</v>
      </c>
      <c r="C46" s="58" t="s">
        <v>16</v>
      </c>
      <c r="D46" s="58" t="s">
        <v>44</v>
      </c>
      <c r="E46" s="58" t="s">
        <v>16</v>
      </c>
      <c r="J46" s="21"/>
      <c r="K46" s="21"/>
      <c r="M46" s="21"/>
      <c r="N46" s="21"/>
      <c r="O46" s="21"/>
      <c r="P46" s="21"/>
    </row>
    <row r="47" spans="1:16">
      <c r="A47" s="7" t="s">
        <v>17</v>
      </c>
      <c r="B47" s="26">
        <v>17234390.101390004</v>
      </c>
      <c r="C47" s="26">
        <v>14183536</v>
      </c>
      <c r="D47" s="26">
        <v>4351789.0314849894</v>
      </c>
      <c r="E47" s="23">
        <v>3452494.0363176088</v>
      </c>
      <c r="J47" s="21"/>
      <c r="K47" s="21"/>
      <c r="M47" s="21"/>
      <c r="N47" s="21"/>
      <c r="O47" s="21"/>
      <c r="P47" s="21"/>
    </row>
    <row r="48" spans="1:16">
      <c r="A48" s="8" t="s">
        <v>18</v>
      </c>
      <c r="B48" s="29">
        <v>1210795</v>
      </c>
      <c r="C48" s="29">
        <v>571482</v>
      </c>
      <c r="D48" s="27">
        <v>305733.15152892459</v>
      </c>
      <c r="E48" s="22">
        <v>139107.63838177302</v>
      </c>
      <c r="J48" s="21"/>
      <c r="K48" s="21"/>
      <c r="M48" s="21"/>
      <c r="N48" s="21"/>
      <c r="O48" s="21"/>
      <c r="P48" s="21"/>
    </row>
    <row r="49" spans="1:16">
      <c r="A49" s="8" t="s">
        <v>19</v>
      </c>
      <c r="B49" s="29">
        <v>18445185.101390004</v>
      </c>
      <c r="C49" s="29">
        <v>14755018</v>
      </c>
      <c r="D49" s="27">
        <v>4657522.1830139142</v>
      </c>
      <c r="E49" s="22">
        <v>3591601.6746993815</v>
      </c>
      <c r="J49" s="21"/>
      <c r="K49" s="21"/>
      <c r="M49" s="21"/>
      <c r="N49" s="21"/>
      <c r="O49" s="21"/>
      <c r="P49" s="21"/>
    </row>
    <row r="50" spans="1:16">
      <c r="A50" s="8" t="s">
        <v>28</v>
      </c>
      <c r="B50" s="29">
        <v>15772945</v>
      </c>
      <c r="C50" s="29">
        <v>13986284</v>
      </c>
      <c r="D50" s="27">
        <v>3982765.194555968</v>
      </c>
      <c r="E50" s="22">
        <v>3404479.8208461124</v>
      </c>
      <c r="J50" s="21"/>
      <c r="K50" s="21"/>
      <c r="M50" s="21"/>
      <c r="N50" s="21"/>
      <c r="O50" s="21"/>
      <c r="P50" s="21"/>
    </row>
    <row r="51" spans="1:16">
      <c r="A51" s="8" t="s">
        <v>22</v>
      </c>
      <c r="B51" s="29">
        <v>16523680.839500001</v>
      </c>
      <c r="C51" s="29">
        <v>14226493</v>
      </c>
      <c r="D51" s="27">
        <v>4172330.5909905815</v>
      </c>
      <c r="E51" s="22">
        <v>3462950.4405822502</v>
      </c>
      <c r="J51" s="21"/>
      <c r="K51" s="21"/>
      <c r="M51" s="21"/>
      <c r="N51" s="21"/>
      <c r="O51" s="21"/>
      <c r="P51" s="21"/>
    </row>
    <row r="52" spans="1:16">
      <c r="A52" s="8" t="s">
        <v>39</v>
      </c>
      <c r="B52" s="29">
        <v>848392</v>
      </c>
      <c r="C52" s="29">
        <v>2333</v>
      </c>
      <c r="D52" s="27">
        <v>214224.1749362422</v>
      </c>
      <c r="E52" s="22">
        <v>567.88861301786665</v>
      </c>
      <c r="J52" s="21"/>
      <c r="K52" s="21"/>
      <c r="M52" s="21"/>
      <c r="N52" s="21"/>
      <c r="O52" s="21"/>
      <c r="P52" s="21"/>
    </row>
    <row r="53" spans="1:16">
      <c r="A53" s="8" t="s">
        <v>24</v>
      </c>
      <c r="B53" s="29">
        <v>1073112.2842399999</v>
      </c>
      <c r="C53" s="29">
        <v>526192</v>
      </c>
      <c r="D53" s="27">
        <v>270967.42273060122</v>
      </c>
      <c r="E53" s="22">
        <v>128083.34550411372</v>
      </c>
      <c r="J53" s="21"/>
      <c r="K53" s="21"/>
      <c r="M53" s="21"/>
      <c r="N53" s="21"/>
      <c r="O53" s="21"/>
      <c r="P53" s="21"/>
    </row>
    <row r="54" spans="1:16" ht="13.5" thickBot="1">
      <c r="A54" s="10" t="s">
        <v>25</v>
      </c>
      <c r="B54" s="31">
        <v>1921504.2842399999</v>
      </c>
      <c r="C54" s="31">
        <v>528525</v>
      </c>
      <c r="D54" s="28">
        <v>485190.59766684339</v>
      </c>
      <c r="E54" s="59">
        <v>128651.23411713159</v>
      </c>
      <c r="J54" s="21"/>
      <c r="K54" s="21"/>
      <c r="M54" s="21"/>
      <c r="N54" s="21"/>
      <c r="O54" s="21"/>
      <c r="P54" s="21"/>
    </row>
    <row r="56" spans="1:16" ht="14.25">
      <c r="G56"/>
    </row>
    <row r="57" spans="1:16" ht="14.25">
      <c r="A57" s="1" t="s">
        <v>45</v>
      </c>
      <c r="G57"/>
    </row>
    <row r="58" spans="1:16" ht="25.5" customHeight="1">
      <c r="A58" s="191" t="s">
        <v>46</v>
      </c>
      <c r="B58" s="204"/>
      <c r="C58" s="204"/>
      <c r="D58" s="204"/>
      <c r="E58" s="204"/>
      <c r="G58"/>
    </row>
    <row r="59" spans="1:16" ht="39" customHeight="1">
      <c r="A59" s="191" t="s">
        <v>47</v>
      </c>
      <c r="B59" s="191"/>
      <c r="C59" s="191"/>
      <c r="D59" s="191"/>
      <c r="E59" s="191"/>
      <c r="G59"/>
    </row>
    <row r="60" spans="1:16" ht="14.25">
      <c r="G60"/>
    </row>
    <row r="61" spans="1:16" ht="14.25">
      <c r="G61"/>
    </row>
    <row r="62" spans="1:16" ht="14.25">
      <c r="G62"/>
    </row>
    <row r="66" spans="1:4">
      <c r="A66" s="11"/>
      <c r="B66" s="11"/>
      <c r="C66" s="11"/>
    </row>
    <row r="67" spans="1:4">
      <c r="A67" s="11"/>
      <c r="B67" s="11"/>
      <c r="C67" s="12"/>
    </row>
    <row r="68" spans="1:4">
      <c r="A68" s="11"/>
      <c r="B68" s="11"/>
      <c r="C68" s="11"/>
    </row>
    <row r="69" spans="1:4">
      <c r="A69" s="11"/>
      <c r="B69" s="11"/>
      <c r="C69" s="11"/>
    </row>
    <row r="70" spans="1:4">
      <c r="A70" s="11"/>
      <c r="B70" s="11"/>
      <c r="C70" s="11"/>
    </row>
    <row r="71" spans="1:4">
      <c r="A71" s="11"/>
      <c r="B71" s="12"/>
      <c r="C71" s="12"/>
      <c r="D71" s="15"/>
    </row>
    <row r="72" spans="1:4">
      <c r="A72" s="11"/>
      <c r="B72" s="12"/>
      <c r="C72" s="12"/>
    </row>
    <row r="73" spans="1:4">
      <c r="A73" s="11"/>
      <c r="B73" s="11"/>
      <c r="C73" s="11"/>
    </row>
    <row r="74" spans="1:4">
      <c r="A74" s="11"/>
      <c r="B74" s="11"/>
      <c r="C74" s="11"/>
    </row>
    <row r="75" spans="1:4">
      <c r="A75" s="11"/>
      <c r="B75" s="11"/>
      <c r="C75" s="11"/>
    </row>
    <row r="76" spans="1:4">
      <c r="A76" s="11"/>
      <c r="B76" s="11"/>
      <c r="C76" s="11"/>
    </row>
    <row r="77" spans="1:4">
      <c r="B77" s="11"/>
      <c r="C77" s="12"/>
    </row>
    <row r="78" spans="1:4">
      <c r="A78" s="11"/>
      <c r="B78" s="11"/>
      <c r="C78" s="11"/>
    </row>
    <row r="79" spans="1:4">
      <c r="A79" s="11"/>
      <c r="B79" s="11"/>
      <c r="C79" s="12"/>
    </row>
    <row r="80" spans="1:4">
      <c r="B80" s="11"/>
      <c r="C80" s="11"/>
    </row>
    <row r="81" spans="1:3">
      <c r="A81" s="11"/>
      <c r="B81" s="11"/>
      <c r="C81" s="12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1"/>
      <c r="C89" s="11"/>
    </row>
    <row r="90" spans="1:3">
      <c r="A90" s="11"/>
      <c r="B90" s="11"/>
      <c r="C90" s="11"/>
    </row>
    <row r="91" spans="1:3">
      <c r="A91" s="11"/>
      <c r="B91" s="11"/>
      <c r="C91" s="11"/>
    </row>
    <row r="92" spans="1:3">
      <c r="A92" s="11"/>
      <c r="B92" s="11"/>
      <c r="C92" s="11"/>
    </row>
    <row r="93" spans="1:3">
      <c r="A93" s="11"/>
      <c r="B93" s="11"/>
      <c r="C93" s="11"/>
    </row>
    <row r="94" spans="1:3">
      <c r="A94" s="11"/>
      <c r="B94" s="11"/>
      <c r="C94" s="11"/>
    </row>
    <row r="95" spans="1:3">
      <c r="A95" s="11"/>
      <c r="B95" s="11"/>
      <c r="C95" s="11"/>
    </row>
    <row r="96" spans="1:3">
      <c r="A96" s="11"/>
      <c r="B96" s="11"/>
      <c r="C96" s="11"/>
    </row>
    <row r="97" spans="1:3">
      <c r="A97" s="11"/>
      <c r="B97" s="11"/>
      <c r="C97" s="11"/>
    </row>
    <row r="98" spans="1:3">
      <c r="A98" s="11"/>
      <c r="B98" s="11"/>
      <c r="C98" s="11"/>
    </row>
    <row r="99" spans="1:3">
      <c r="A99" s="11"/>
      <c r="B99" s="11"/>
      <c r="C99" s="11"/>
    </row>
    <row r="100" spans="1:3">
      <c r="A100" s="11"/>
      <c r="B100" s="11"/>
      <c r="C100" s="11"/>
    </row>
    <row r="101" spans="1:3">
      <c r="C101" s="11"/>
    </row>
    <row r="102" spans="1:3">
      <c r="C102" s="11"/>
    </row>
    <row r="103" spans="1:3">
      <c r="C103" s="11"/>
    </row>
  </sheetData>
  <customSheetViews>
    <customSheetView guid="{CD05A7CF-C49A-4C37-B7FB-6A65872FB4F2}" showPageBreaks="1" fitToPage="1" printArea="1" topLeftCell="A40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1"/>
    </customSheetView>
    <customSheetView guid="{AE45179B-2B39-4334-A163-6EB551016FE3}" showPageBreaks="1" fitToPage="1" printArea="1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49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4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3" workbookViewId="0">
      <selection activeCell="G11" sqref="G11"/>
    </sheetView>
  </sheetViews>
  <sheetFormatPr defaultRowHeight="14.25"/>
  <cols>
    <col min="1" max="1" width="49.25" customWidth="1"/>
    <col min="2" max="2" width="19.75" customWidth="1"/>
    <col min="3" max="3" width="22" customWidth="1"/>
    <col min="4" max="4" width="21.625" customWidth="1"/>
    <col min="5" max="5" width="19.75" customWidth="1"/>
  </cols>
  <sheetData>
    <row r="1" spans="1:5" ht="15" thickBot="1">
      <c r="A1" s="226" t="s">
        <v>2</v>
      </c>
      <c r="B1" s="222" t="s">
        <v>0</v>
      </c>
      <c r="C1" s="229"/>
      <c r="D1" s="230" t="s">
        <v>1</v>
      </c>
      <c r="E1" s="225"/>
    </row>
    <row r="2" spans="1:5">
      <c r="A2" s="227"/>
      <c r="B2" s="137">
        <v>2017</v>
      </c>
      <c r="C2" s="137">
        <v>2016</v>
      </c>
      <c r="D2" s="137">
        <v>2017</v>
      </c>
      <c r="E2" s="137">
        <v>2016</v>
      </c>
    </row>
    <row r="3" spans="1:5" ht="22.5">
      <c r="A3" s="227"/>
      <c r="B3" s="137" t="s">
        <v>218</v>
      </c>
      <c r="C3" s="137" t="s">
        <v>219</v>
      </c>
      <c r="D3" s="137" t="s">
        <v>218</v>
      </c>
      <c r="E3" s="137" t="s">
        <v>219</v>
      </c>
    </row>
    <row r="4" spans="1:5" ht="15" thickBot="1">
      <c r="A4" s="228"/>
      <c r="B4" s="138"/>
      <c r="C4" s="139" t="s">
        <v>220</v>
      </c>
      <c r="D4" s="138"/>
      <c r="E4" s="139" t="s">
        <v>220</v>
      </c>
    </row>
    <row r="5" spans="1:5" ht="15" thickBot="1">
      <c r="A5" s="231" t="s">
        <v>35</v>
      </c>
      <c r="B5" s="232"/>
      <c r="C5" s="232"/>
      <c r="D5" s="232"/>
      <c r="E5" s="233"/>
    </row>
    <row r="6" spans="1:5" ht="15" thickBot="1">
      <c r="A6" s="140" t="s">
        <v>3</v>
      </c>
      <c r="B6" s="141">
        <v>12871320</v>
      </c>
      <c r="C6" s="142">
        <v>12991590</v>
      </c>
      <c r="D6" s="143">
        <v>3023850</v>
      </c>
      <c r="E6" s="143">
        <v>2973720</v>
      </c>
    </row>
    <row r="7" spans="1:5" ht="15" thickBot="1">
      <c r="A7" s="140" t="s">
        <v>4</v>
      </c>
      <c r="B7" s="141">
        <v>1579740</v>
      </c>
      <c r="C7" s="142">
        <v>525955</v>
      </c>
      <c r="D7" s="143">
        <v>371127</v>
      </c>
      <c r="E7" s="143">
        <v>120389</v>
      </c>
    </row>
    <row r="8" spans="1:5" ht="15" thickBot="1">
      <c r="A8" s="140" t="s">
        <v>5</v>
      </c>
      <c r="B8" s="141">
        <v>1481655</v>
      </c>
      <c r="C8" s="142">
        <v>369786</v>
      </c>
      <c r="D8" s="143">
        <v>348084</v>
      </c>
      <c r="E8" s="143">
        <v>84642</v>
      </c>
    </row>
    <row r="9" spans="1:5" ht="15" thickBot="1">
      <c r="A9" s="140" t="s">
        <v>6</v>
      </c>
      <c r="B9" s="141">
        <v>1194230</v>
      </c>
      <c r="C9" s="142">
        <v>276328</v>
      </c>
      <c r="D9" s="143">
        <v>280560</v>
      </c>
      <c r="E9" s="143">
        <v>63250</v>
      </c>
    </row>
    <row r="10" spans="1:5" ht="15" thickBot="1">
      <c r="A10" s="140" t="s">
        <v>7</v>
      </c>
      <c r="B10" s="141">
        <v>1192197</v>
      </c>
      <c r="C10" s="142">
        <v>274479</v>
      </c>
      <c r="D10" s="143">
        <v>280082</v>
      </c>
      <c r="E10" s="143">
        <v>62827</v>
      </c>
    </row>
    <row r="11" spans="1:5" ht="15" thickBot="1">
      <c r="A11" s="140" t="s">
        <v>8</v>
      </c>
      <c r="B11" s="141">
        <v>2033</v>
      </c>
      <c r="C11" s="142">
        <v>1849</v>
      </c>
      <c r="D11" s="144">
        <v>478</v>
      </c>
      <c r="E11" s="144">
        <v>423</v>
      </c>
    </row>
    <row r="12" spans="1:5" ht="15" thickBot="1">
      <c r="A12" s="140" t="s">
        <v>9</v>
      </c>
      <c r="B12" s="141">
        <v>3278</v>
      </c>
      <c r="C12" s="142">
        <v>70393</v>
      </c>
      <c r="D12" s="144">
        <v>770</v>
      </c>
      <c r="E12" s="143">
        <v>16113</v>
      </c>
    </row>
    <row r="13" spans="1:5" ht="15" thickBot="1">
      <c r="A13" s="140" t="s">
        <v>10</v>
      </c>
      <c r="B13" s="141">
        <v>1197508</v>
      </c>
      <c r="C13" s="142">
        <v>346721</v>
      </c>
      <c r="D13" s="143">
        <v>281330</v>
      </c>
      <c r="E13" s="143">
        <v>79363</v>
      </c>
    </row>
    <row r="14" spans="1:5" ht="23.25" thickBot="1">
      <c r="A14" s="140" t="s">
        <v>11</v>
      </c>
      <c r="B14" s="141">
        <v>1195466</v>
      </c>
      <c r="C14" s="142">
        <v>344872</v>
      </c>
      <c r="D14" s="143">
        <v>280850</v>
      </c>
      <c r="E14" s="143">
        <v>78940</v>
      </c>
    </row>
    <row r="15" spans="1:5" ht="15" thickBot="1">
      <c r="A15" s="140" t="s">
        <v>12</v>
      </c>
      <c r="B15" s="141">
        <v>2042</v>
      </c>
      <c r="C15" s="142">
        <v>1849</v>
      </c>
      <c r="D15" s="144">
        <v>480</v>
      </c>
      <c r="E15" s="144">
        <v>423</v>
      </c>
    </row>
    <row r="16" spans="1:5">
      <c r="A16" s="145" t="s">
        <v>221</v>
      </c>
      <c r="B16" s="234">
        <v>0.68</v>
      </c>
      <c r="C16" s="234">
        <v>0.16</v>
      </c>
      <c r="D16" s="234">
        <v>0.16</v>
      </c>
      <c r="E16" s="234">
        <v>0.04</v>
      </c>
    </row>
    <row r="17" spans="1:5" ht="15" thickBot="1">
      <c r="A17" s="140" t="s">
        <v>222</v>
      </c>
      <c r="B17" s="235"/>
      <c r="C17" s="235"/>
      <c r="D17" s="235"/>
      <c r="E17" s="235"/>
    </row>
    <row r="18" spans="1:5">
      <c r="A18" s="145" t="s">
        <v>223</v>
      </c>
      <c r="B18" s="236">
        <v>1752549394</v>
      </c>
      <c r="C18" s="236">
        <v>1752549394</v>
      </c>
      <c r="D18" s="236">
        <v>1752549394</v>
      </c>
      <c r="E18" s="236">
        <v>1752549394</v>
      </c>
    </row>
    <row r="19" spans="1:5" ht="15" thickBot="1">
      <c r="A19" s="140" t="s">
        <v>224</v>
      </c>
      <c r="B19" s="237"/>
      <c r="C19" s="237"/>
      <c r="D19" s="237"/>
      <c r="E19" s="237"/>
    </row>
    <row r="20" spans="1:5" ht="15" thickBot="1">
      <c r="A20" s="140" t="s">
        <v>13</v>
      </c>
      <c r="B20" s="141">
        <v>2921491</v>
      </c>
      <c r="C20" s="142">
        <v>2405354</v>
      </c>
      <c r="D20" s="143">
        <v>686344</v>
      </c>
      <c r="E20" s="143">
        <v>550575</v>
      </c>
    </row>
    <row r="21" spans="1:5" ht="15" thickBot="1">
      <c r="A21" s="140" t="s">
        <v>14</v>
      </c>
      <c r="B21" s="141">
        <v>-2990224</v>
      </c>
      <c r="C21" s="142">
        <v>-2730803</v>
      </c>
      <c r="D21" s="143">
        <v>-702491</v>
      </c>
      <c r="E21" s="143">
        <v>-625069</v>
      </c>
    </row>
    <row r="22" spans="1:5" ht="15" thickBot="1">
      <c r="A22" s="140" t="s">
        <v>15</v>
      </c>
      <c r="B22" s="141">
        <v>1851827</v>
      </c>
      <c r="C22" s="142">
        <v>129191</v>
      </c>
      <c r="D22" s="143">
        <v>435048</v>
      </c>
      <c r="E22" s="143">
        <v>29571</v>
      </c>
    </row>
    <row r="23" spans="1:5" ht="23.25" thickBot="1">
      <c r="A23" s="145" t="s">
        <v>135</v>
      </c>
      <c r="B23" s="146">
        <v>1783094</v>
      </c>
      <c r="C23" s="142">
        <v>-196258</v>
      </c>
      <c r="D23" s="143">
        <v>418901</v>
      </c>
      <c r="E23" s="143">
        <v>-44923</v>
      </c>
    </row>
    <row r="24" spans="1:5" ht="15" thickBot="1">
      <c r="A24" s="147"/>
      <c r="B24" s="148" t="s">
        <v>225</v>
      </c>
      <c r="C24" s="148" t="s">
        <v>201</v>
      </c>
      <c r="D24" s="148" t="s">
        <v>225</v>
      </c>
      <c r="E24" s="148" t="s">
        <v>201</v>
      </c>
    </row>
    <row r="25" spans="1:5" ht="15" thickBot="1">
      <c r="A25" s="140" t="s">
        <v>17</v>
      </c>
      <c r="B25" s="142">
        <v>29927056</v>
      </c>
      <c r="C25" s="143">
        <v>29148253</v>
      </c>
      <c r="D25" s="143">
        <v>6945083</v>
      </c>
      <c r="E25" s="143">
        <v>6588665</v>
      </c>
    </row>
    <row r="26" spans="1:5" ht="15" thickBot="1">
      <c r="A26" s="140" t="s">
        <v>18</v>
      </c>
      <c r="B26" s="142">
        <v>5692852</v>
      </c>
      <c r="C26" s="143">
        <v>4308641</v>
      </c>
      <c r="D26" s="143">
        <v>1321123</v>
      </c>
      <c r="E26" s="143">
        <v>973924</v>
      </c>
    </row>
    <row r="27" spans="1:5" ht="15" thickBot="1">
      <c r="A27" s="140" t="s">
        <v>19</v>
      </c>
      <c r="B27" s="142">
        <v>35619908</v>
      </c>
      <c r="C27" s="143">
        <v>33456894</v>
      </c>
      <c r="D27" s="143">
        <v>8266206</v>
      </c>
      <c r="E27" s="143">
        <v>7562589</v>
      </c>
    </row>
    <row r="28" spans="1:5" ht="15" thickBot="1">
      <c r="A28" s="140" t="s">
        <v>28</v>
      </c>
      <c r="B28" s="142">
        <v>8762747</v>
      </c>
      <c r="C28" s="143">
        <v>8762747</v>
      </c>
      <c r="D28" s="143">
        <v>2033545</v>
      </c>
      <c r="E28" s="143">
        <v>1980729</v>
      </c>
    </row>
    <row r="29" spans="1:5" ht="15" thickBot="1">
      <c r="A29" s="140" t="s">
        <v>21</v>
      </c>
      <c r="B29" s="142">
        <v>17844827</v>
      </c>
      <c r="C29" s="143">
        <v>16649266</v>
      </c>
      <c r="D29" s="143">
        <v>4141196</v>
      </c>
      <c r="E29" s="143">
        <v>3763396</v>
      </c>
    </row>
    <row r="30" spans="1:5" ht="15" thickBot="1">
      <c r="A30" s="140" t="s">
        <v>26</v>
      </c>
      <c r="B30" s="142">
        <v>31315</v>
      </c>
      <c r="C30" s="143">
        <v>30052</v>
      </c>
      <c r="D30" s="143">
        <v>7267</v>
      </c>
      <c r="E30" s="143">
        <v>6793</v>
      </c>
    </row>
    <row r="31" spans="1:5" ht="15" thickBot="1">
      <c r="A31" s="140" t="s">
        <v>22</v>
      </c>
      <c r="B31" s="142">
        <v>17876142</v>
      </c>
      <c r="C31" s="143">
        <v>16679318</v>
      </c>
      <c r="D31" s="143">
        <v>4148463</v>
      </c>
      <c r="E31" s="143">
        <v>3770189</v>
      </c>
    </row>
    <row r="32" spans="1:5" ht="15" thickBot="1">
      <c r="A32" s="140" t="s">
        <v>39</v>
      </c>
      <c r="B32" s="142">
        <v>13691332</v>
      </c>
      <c r="C32" s="143">
        <v>11968719</v>
      </c>
      <c r="D32" s="143">
        <v>3177307</v>
      </c>
      <c r="E32" s="143">
        <v>2705407</v>
      </c>
    </row>
    <row r="33" spans="1:5" ht="15" thickBot="1">
      <c r="A33" s="140" t="s">
        <v>24</v>
      </c>
      <c r="B33" s="142">
        <v>4052434</v>
      </c>
      <c r="C33" s="143">
        <v>4808857</v>
      </c>
      <c r="D33" s="143">
        <v>940436</v>
      </c>
      <c r="E33" s="143">
        <v>1086993</v>
      </c>
    </row>
    <row r="34" spans="1:5" ht="15" thickBot="1">
      <c r="A34" s="140" t="s">
        <v>25</v>
      </c>
      <c r="B34" s="142">
        <v>17743766</v>
      </c>
      <c r="C34" s="143">
        <v>16777576</v>
      </c>
      <c r="D34" s="143">
        <v>4117743</v>
      </c>
      <c r="E34" s="143">
        <v>3792400</v>
      </c>
    </row>
    <row r="35" spans="1:5" ht="15" thickBot="1">
      <c r="A35" s="238" t="s">
        <v>36</v>
      </c>
      <c r="B35" s="239"/>
      <c r="C35" s="239"/>
      <c r="D35" s="239"/>
      <c r="E35" s="240"/>
    </row>
    <row r="36" spans="1:5" ht="15" thickBot="1">
      <c r="A36" s="219"/>
      <c r="B36" s="222" t="s">
        <v>0</v>
      </c>
      <c r="C36" s="223"/>
      <c r="D36" s="224" t="s">
        <v>1</v>
      </c>
      <c r="E36" s="225"/>
    </row>
    <row r="37" spans="1:5">
      <c r="A37" s="220"/>
      <c r="B37" s="149">
        <v>2017</v>
      </c>
      <c r="C37" s="137">
        <v>2016</v>
      </c>
      <c r="D37" s="137">
        <v>2017</v>
      </c>
      <c r="E37" s="137">
        <v>2016</v>
      </c>
    </row>
    <row r="38" spans="1:5" ht="22.5">
      <c r="A38" s="220"/>
      <c r="B38" s="149" t="s">
        <v>218</v>
      </c>
      <c r="C38" s="137" t="s">
        <v>219</v>
      </c>
      <c r="D38" s="137" t="s">
        <v>218</v>
      </c>
      <c r="E38" s="137" t="s">
        <v>219</v>
      </c>
    </row>
    <row r="39" spans="1:5" ht="15" thickBot="1">
      <c r="A39" s="221"/>
      <c r="B39" s="150"/>
      <c r="C39" s="139" t="s">
        <v>220</v>
      </c>
      <c r="D39" s="138"/>
      <c r="E39" s="139" t="s">
        <v>220</v>
      </c>
    </row>
    <row r="40" spans="1:5" ht="15" thickBot="1">
      <c r="A40" s="140" t="s">
        <v>3</v>
      </c>
      <c r="B40" s="142">
        <v>5394681</v>
      </c>
      <c r="C40" s="143">
        <v>5678707</v>
      </c>
      <c r="D40" s="143">
        <v>1267369</v>
      </c>
      <c r="E40" s="143">
        <v>1299832</v>
      </c>
    </row>
    <row r="41" spans="1:5" ht="15" thickBot="1">
      <c r="A41" s="140" t="s">
        <v>167</v>
      </c>
      <c r="B41" s="142">
        <v>227348</v>
      </c>
      <c r="C41" s="143">
        <v>14204</v>
      </c>
      <c r="D41" s="143">
        <v>53411</v>
      </c>
      <c r="E41" s="143">
        <v>3251</v>
      </c>
    </row>
    <row r="42" spans="1:5" ht="15" thickBot="1">
      <c r="A42" s="140" t="s">
        <v>5</v>
      </c>
      <c r="B42" s="142">
        <v>913354</v>
      </c>
      <c r="C42" s="143">
        <v>503401</v>
      </c>
      <c r="D42" s="143">
        <v>214574</v>
      </c>
      <c r="E42" s="143">
        <v>115226</v>
      </c>
    </row>
    <row r="43" spans="1:5" ht="15" thickBot="1">
      <c r="A43" s="140" t="s">
        <v>6</v>
      </c>
      <c r="B43" s="142">
        <v>859815</v>
      </c>
      <c r="C43" s="143">
        <v>499159</v>
      </c>
      <c r="D43" s="143">
        <v>201996</v>
      </c>
      <c r="E43" s="143">
        <v>114255</v>
      </c>
    </row>
    <row r="44" spans="1:5" ht="15" thickBot="1">
      <c r="A44" s="140" t="s">
        <v>9</v>
      </c>
      <c r="B44" s="142">
        <v>-6663</v>
      </c>
      <c r="C44" s="143">
        <v>68025</v>
      </c>
      <c r="D44" s="143">
        <v>-1565</v>
      </c>
      <c r="E44" s="143">
        <v>15571</v>
      </c>
    </row>
    <row r="45" spans="1:5" ht="15" thickBot="1">
      <c r="A45" s="140" t="s">
        <v>10</v>
      </c>
      <c r="B45" s="142">
        <v>853152</v>
      </c>
      <c r="C45" s="143">
        <v>567184</v>
      </c>
      <c r="D45" s="143">
        <v>200431</v>
      </c>
      <c r="E45" s="143">
        <v>129826</v>
      </c>
    </row>
    <row r="46" spans="1:5">
      <c r="A46" s="145" t="s">
        <v>221</v>
      </c>
      <c r="B46" s="234">
        <v>0.49</v>
      </c>
      <c r="C46" s="234">
        <v>0.28000000000000003</v>
      </c>
      <c r="D46" s="234">
        <v>0.12</v>
      </c>
      <c r="E46" s="234">
        <v>0.06</v>
      </c>
    </row>
    <row r="47" spans="1:5" ht="15" thickBot="1">
      <c r="A47" s="140" t="s">
        <v>222</v>
      </c>
      <c r="B47" s="235"/>
      <c r="C47" s="235"/>
      <c r="D47" s="235"/>
      <c r="E47" s="235"/>
    </row>
    <row r="48" spans="1:5">
      <c r="A48" s="145" t="s">
        <v>223</v>
      </c>
      <c r="B48" s="236">
        <v>1752549394</v>
      </c>
      <c r="C48" s="236">
        <v>1752549394</v>
      </c>
      <c r="D48" s="236">
        <v>1752549394</v>
      </c>
      <c r="E48" s="236">
        <v>1752549394</v>
      </c>
    </row>
    <row r="49" spans="1:5" ht="15" thickBot="1">
      <c r="A49" s="140" t="s">
        <v>224</v>
      </c>
      <c r="B49" s="237"/>
      <c r="C49" s="237"/>
      <c r="D49" s="237"/>
      <c r="E49" s="237"/>
    </row>
    <row r="50" spans="1:5" ht="15" thickBot="1">
      <c r="A50" s="140" t="s">
        <v>13</v>
      </c>
      <c r="B50" s="142">
        <v>285687</v>
      </c>
      <c r="C50" s="143">
        <v>90032</v>
      </c>
      <c r="D50" s="143">
        <v>67116</v>
      </c>
      <c r="E50" s="143">
        <v>20608</v>
      </c>
    </row>
    <row r="51" spans="1:5" ht="15" thickBot="1">
      <c r="A51" s="140" t="s">
        <v>14</v>
      </c>
      <c r="B51" s="142">
        <v>-920065</v>
      </c>
      <c r="C51" s="143">
        <v>27389</v>
      </c>
      <c r="D51" s="143">
        <v>-216150</v>
      </c>
      <c r="E51" s="143">
        <v>6269</v>
      </c>
    </row>
    <row r="52" spans="1:5" ht="15" thickBot="1">
      <c r="A52" s="140" t="s">
        <v>15</v>
      </c>
      <c r="B52" s="142">
        <v>1757575</v>
      </c>
      <c r="C52" s="143">
        <v>52611</v>
      </c>
      <c r="D52" s="143">
        <v>412906</v>
      </c>
      <c r="E52" s="143">
        <v>12042</v>
      </c>
    </row>
    <row r="53" spans="1:5" ht="23.25" thickBot="1">
      <c r="A53" s="140" t="s">
        <v>135</v>
      </c>
      <c r="B53" s="142">
        <v>1123197</v>
      </c>
      <c r="C53" s="143">
        <v>170032</v>
      </c>
      <c r="D53" s="143">
        <v>263872</v>
      </c>
      <c r="E53" s="143">
        <v>38919</v>
      </c>
    </row>
    <row r="54" spans="1:5" ht="15" thickBot="1">
      <c r="A54" s="151"/>
      <c r="B54" s="148" t="s">
        <v>225</v>
      </c>
      <c r="C54" s="148" t="s">
        <v>201</v>
      </c>
      <c r="D54" s="148" t="s">
        <v>225</v>
      </c>
      <c r="E54" s="148" t="s">
        <v>201</v>
      </c>
    </row>
    <row r="55" spans="1:5" ht="15" thickBot="1">
      <c r="A55" s="140" t="s">
        <v>17</v>
      </c>
      <c r="B55" s="142">
        <v>27062336</v>
      </c>
      <c r="C55" s="143">
        <v>25855329</v>
      </c>
      <c r="D55" s="143">
        <v>6280276</v>
      </c>
      <c r="E55" s="143">
        <v>5844333</v>
      </c>
    </row>
    <row r="56" spans="1:5" ht="15" thickBot="1">
      <c r="A56" s="140" t="s">
        <v>18</v>
      </c>
      <c r="B56" s="142">
        <v>3904862</v>
      </c>
      <c r="C56" s="143">
        <v>1817047</v>
      </c>
      <c r="D56" s="143">
        <v>906190</v>
      </c>
      <c r="E56" s="143">
        <v>410725</v>
      </c>
    </row>
    <row r="57" spans="1:5" ht="15" thickBot="1">
      <c r="A57" s="140" t="s">
        <v>19</v>
      </c>
      <c r="B57" s="142">
        <v>30967198</v>
      </c>
      <c r="C57" s="143">
        <v>27672376</v>
      </c>
      <c r="D57" s="143">
        <v>7186466</v>
      </c>
      <c r="E57" s="143">
        <v>6255058</v>
      </c>
    </row>
    <row r="58" spans="1:5" ht="15" thickBot="1">
      <c r="A58" s="140" t="s">
        <v>28</v>
      </c>
      <c r="B58" s="142">
        <v>8762747</v>
      </c>
      <c r="C58" s="143">
        <v>8762747</v>
      </c>
      <c r="D58" s="143">
        <v>2033545</v>
      </c>
      <c r="E58" s="143">
        <v>1980729</v>
      </c>
    </row>
    <row r="59" spans="1:5" ht="15" thickBot="1">
      <c r="A59" s="140" t="s">
        <v>142</v>
      </c>
      <c r="B59" s="142">
        <v>17383420</v>
      </c>
      <c r="C59" s="143">
        <v>16530268</v>
      </c>
      <c r="D59" s="143">
        <v>4034118</v>
      </c>
      <c r="E59" s="143">
        <v>3736498</v>
      </c>
    </row>
    <row r="60" spans="1:5" ht="15" thickBot="1">
      <c r="A60" s="140" t="s">
        <v>39</v>
      </c>
      <c r="B60" s="142">
        <v>10665977</v>
      </c>
      <c r="C60" s="143">
        <v>8969976</v>
      </c>
      <c r="D60" s="143">
        <v>2475222</v>
      </c>
      <c r="E60" s="143">
        <v>2027572</v>
      </c>
    </row>
    <row r="61" spans="1:5" ht="15" thickBot="1">
      <c r="A61" s="140" t="s">
        <v>24</v>
      </c>
      <c r="B61" s="142">
        <v>2917801</v>
      </c>
      <c r="C61" s="143">
        <v>2172132</v>
      </c>
      <c r="D61" s="143">
        <v>677125</v>
      </c>
      <c r="E61" s="143">
        <v>490988</v>
      </c>
    </row>
    <row r="62" spans="1:5" ht="15" thickBot="1">
      <c r="A62" s="140" t="s">
        <v>25</v>
      </c>
      <c r="B62" s="142">
        <v>13583778</v>
      </c>
      <c r="C62" s="143">
        <v>11142108</v>
      </c>
      <c r="D62" s="143">
        <v>3152347</v>
      </c>
      <c r="E62" s="143">
        <v>2518560</v>
      </c>
    </row>
    <row r="63" spans="1:5">
      <c r="A63" s="152"/>
    </row>
    <row r="64" spans="1:5">
      <c r="A64" s="242" t="s">
        <v>226</v>
      </c>
      <c r="B64" s="242"/>
      <c r="C64" s="242"/>
      <c r="D64" s="242"/>
      <c r="E64" s="153"/>
    </row>
    <row r="65" spans="1:6" ht="16.149999999999999" customHeight="1">
      <c r="A65" s="241" t="s">
        <v>227</v>
      </c>
      <c r="B65" s="241"/>
      <c r="C65" s="241"/>
      <c r="D65" s="241"/>
      <c r="E65" s="241"/>
      <c r="F65" s="241"/>
    </row>
    <row r="66" spans="1:6" ht="34.15" customHeight="1">
      <c r="A66" s="241" t="s">
        <v>228</v>
      </c>
      <c r="B66" s="241"/>
      <c r="C66" s="241"/>
      <c r="D66" s="241"/>
      <c r="E66" s="241"/>
      <c r="F66" s="241"/>
    </row>
  </sheetData>
  <mergeCells count="27">
    <mergeCell ref="A65:F65"/>
    <mergeCell ref="A66:F66"/>
    <mergeCell ref="A64:D64"/>
    <mergeCell ref="B46:B47"/>
    <mergeCell ref="C46:C47"/>
    <mergeCell ref="D46:D47"/>
    <mergeCell ref="E46:E47"/>
    <mergeCell ref="B48:B49"/>
    <mergeCell ref="C48:C49"/>
    <mergeCell ref="D48:D49"/>
    <mergeCell ref="E48:E49"/>
    <mergeCell ref="A36:A39"/>
    <mergeCell ref="B36:C36"/>
    <mergeCell ref="D36:E36"/>
    <mergeCell ref="A1:A4"/>
    <mergeCell ref="B1:C1"/>
    <mergeCell ref="D1:E1"/>
    <mergeCell ref="A5:E5"/>
    <mergeCell ref="B16:B17"/>
    <mergeCell ref="C16:C17"/>
    <mergeCell ref="D16:D17"/>
    <mergeCell ref="E16:E17"/>
    <mergeCell ref="B18:B19"/>
    <mergeCell ref="C18:C19"/>
    <mergeCell ref="D18:D19"/>
    <mergeCell ref="E18:E19"/>
    <mergeCell ref="A35:E35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64" workbookViewId="0">
      <selection activeCell="A68" sqref="A68:XFD105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7" width="14.87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8" s="2" customFormat="1" ht="43.5" customHeight="1" thickBot="1">
      <c r="A2" s="193"/>
      <c r="B2" s="5" t="s">
        <v>229</v>
      </c>
      <c r="C2" s="5" t="s">
        <v>205</v>
      </c>
      <c r="D2" s="5" t="s">
        <v>229</v>
      </c>
      <c r="E2" s="5" t="s">
        <v>205</v>
      </c>
    </row>
    <row r="3" spans="1:8" s="2" customFormat="1" ht="27" customHeight="1" thickBot="1">
      <c r="A3" s="198" t="s">
        <v>35</v>
      </c>
      <c r="B3" s="199"/>
      <c r="C3" s="199"/>
      <c r="D3" s="199"/>
      <c r="E3" s="200"/>
    </row>
    <row r="4" spans="1:8">
      <c r="A4" s="157" t="s">
        <v>3</v>
      </c>
      <c r="B4" s="158">
        <v>17416029</v>
      </c>
      <c r="C4" s="159">
        <v>17646489</v>
      </c>
      <c r="D4" s="160">
        <v>4103005.86613895</v>
      </c>
      <c r="E4" s="161">
        <v>4032838</v>
      </c>
      <c r="F4" s="14"/>
      <c r="G4" s="154"/>
      <c r="H4" s="154"/>
    </row>
    <row r="5" spans="1:8">
      <c r="A5" s="162" t="s">
        <v>167</v>
      </c>
      <c r="B5" s="163">
        <v>1806271</v>
      </c>
      <c r="C5" s="161">
        <v>801522</v>
      </c>
      <c r="D5" s="161">
        <v>425535.60911254038</v>
      </c>
      <c r="E5" s="161">
        <v>183176</v>
      </c>
      <c r="F5" s="14"/>
      <c r="G5" s="154"/>
      <c r="H5" s="154"/>
    </row>
    <row r="6" spans="1:8">
      <c r="A6" s="162" t="s">
        <v>207</v>
      </c>
      <c r="B6" s="163">
        <v>1757652</v>
      </c>
      <c r="C6" s="161">
        <v>508861</v>
      </c>
      <c r="D6" s="161">
        <v>414081.56053431338</v>
      </c>
      <c r="E6" s="161">
        <v>116292</v>
      </c>
      <c r="G6" s="154"/>
      <c r="H6" s="154"/>
    </row>
    <row r="7" spans="1:8">
      <c r="A7" s="162" t="s">
        <v>169</v>
      </c>
      <c r="B7" s="163">
        <v>1382946</v>
      </c>
      <c r="C7" s="161">
        <v>370137</v>
      </c>
      <c r="D7" s="161">
        <v>325805.35726906493</v>
      </c>
      <c r="E7" s="161">
        <v>84589</v>
      </c>
      <c r="G7" s="154"/>
      <c r="H7" s="154"/>
    </row>
    <row r="8" spans="1:8">
      <c r="A8" s="162" t="s">
        <v>170</v>
      </c>
      <c r="B8" s="163">
        <v>1380663</v>
      </c>
      <c r="C8" s="161">
        <v>367468</v>
      </c>
      <c r="D8" s="161">
        <v>325266.51007138315</v>
      </c>
      <c r="E8" s="161">
        <v>83979</v>
      </c>
      <c r="G8" s="154"/>
      <c r="H8" s="154"/>
    </row>
    <row r="9" spans="1:8">
      <c r="A9" s="162" t="s">
        <v>171</v>
      </c>
      <c r="B9" s="164">
        <v>2283</v>
      </c>
      <c r="C9" s="165">
        <v>2669</v>
      </c>
      <c r="D9" s="166">
        <v>537.84719768181503</v>
      </c>
      <c r="E9" s="166">
        <v>610</v>
      </c>
      <c r="G9" s="154"/>
      <c r="H9" s="154"/>
    </row>
    <row r="10" spans="1:8">
      <c r="A10" s="162" t="s">
        <v>9</v>
      </c>
      <c r="B10" s="163">
        <v>6366</v>
      </c>
      <c r="C10" s="161">
        <v>277748</v>
      </c>
      <c r="D10" s="167">
        <v>1499.7526326948901</v>
      </c>
      <c r="E10" s="167">
        <v>63475</v>
      </c>
      <c r="G10" s="154"/>
      <c r="H10" s="154"/>
    </row>
    <row r="11" spans="1:8">
      <c r="A11" s="162" t="s">
        <v>10</v>
      </c>
      <c r="B11" s="163">
        <v>1389312</v>
      </c>
      <c r="C11" s="161">
        <v>647885</v>
      </c>
      <c r="D11" s="161">
        <v>327305.10990175983</v>
      </c>
      <c r="E11" s="161">
        <v>148064</v>
      </c>
      <c r="G11" s="154"/>
      <c r="H11" s="154"/>
    </row>
    <row r="12" spans="1:8" ht="22.5">
      <c r="A12" s="162" t="s">
        <v>11</v>
      </c>
      <c r="B12" s="163">
        <v>1386996</v>
      </c>
      <c r="C12" s="161">
        <v>644944</v>
      </c>
      <c r="D12" s="161">
        <v>326759.48830306029</v>
      </c>
      <c r="E12" s="161">
        <v>147392</v>
      </c>
      <c r="G12" s="154"/>
      <c r="H12" s="154"/>
    </row>
    <row r="13" spans="1:8">
      <c r="A13" s="162" t="s">
        <v>12</v>
      </c>
      <c r="B13" s="164">
        <v>2316</v>
      </c>
      <c r="C13" s="165">
        <v>2941</v>
      </c>
      <c r="D13" s="166">
        <v>545.62159869955474</v>
      </c>
      <c r="E13" s="166">
        <v>672</v>
      </c>
      <c r="G13" s="154"/>
      <c r="H13" s="154"/>
    </row>
    <row r="14" spans="1:8" ht="22.5">
      <c r="A14" s="162" t="s">
        <v>172</v>
      </c>
      <c r="B14" s="168">
        <v>0.78780261756205883</v>
      </c>
      <c r="C14" s="169">
        <v>0.20967625863103062</v>
      </c>
      <c r="D14" s="169">
        <v>0.18559677187128862</v>
      </c>
      <c r="E14" s="169">
        <v>0.05</v>
      </c>
      <c r="G14" s="154"/>
      <c r="H14" s="154"/>
    </row>
    <row r="15" spans="1:8" ht="22.5">
      <c r="A15" s="162" t="s">
        <v>173</v>
      </c>
      <c r="B15" s="164">
        <v>1752549394</v>
      </c>
      <c r="C15" s="165">
        <v>1752549394</v>
      </c>
      <c r="D15" s="166">
        <v>1752549394</v>
      </c>
      <c r="E15" s="166">
        <v>1752549394</v>
      </c>
      <c r="G15" s="154"/>
      <c r="H15" s="154"/>
    </row>
    <row r="16" spans="1:8">
      <c r="A16" s="162" t="s">
        <v>13</v>
      </c>
      <c r="B16" s="170">
        <v>3558667</v>
      </c>
      <c r="C16" s="171">
        <v>3064215</v>
      </c>
      <c r="D16" s="172">
        <v>838378.91959384643</v>
      </c>
      <c r="E16" s="172">
        <v>700280</v>
      </c>
      <c r="G16" s="154"/>
      <c r="H16" s="154"/>
    </row>
    <row r="17" spans="1:8">
      <c r="A17" s="162" t="s">
        <v>14</v>
      </c>
      <c r="B17" s="170">
        <v>-3871676</v>
      </c>
      <c r="C17" s="171">
        <v>-3627458</v>
      </c>
      <c r="D17" s="172">
        <v>-912120.05559874664</v>
      </c>
      <c r="E17" s="172">
        <v>-829000</v>
      </c>
      <c r="G17" s="154"/>
      <c r="H17" s="154"/>
    </row>
    <row r="18" spans="1:8">
      <c r="A18" s="162" t="s">
        <v>15</v>
      </c>
      <c r="B18" s="170">
        <v>759629</v>
      </c>
      <c r="C18" s="171">
        <v>590261</v>
      </c>
      <c r="D18" s="172">
        <v>178959</v>
      </c>
      <c r="E18" s="172">
        <v>134895</v>
      </c>
      <c r="G18" s="154"/>
      <c r="H18" s="154"/>
    </row>
    <row r="19" spans="1:8" ht="23.25" thickBot="1">
      <c r="A19" s="173" t="s">
        <v>135</v>
      </c>
      <c r="B19" s="174">
        <v>446620</v>
      </c>
      <c r="C19" s="175">
        <v>27018</v>
      </c>
      <c r="D19" s="176">
        <v>105218.27219827079</v>
      </c>
      <c r="E19" s="176">
        <v>6175</v>
      </c>
      <c r="G19" s="154"/>
      <c r="H19" s="154"/>
    </row>
    <row r="20" spans="1:8" s="2" customFormat="1" ht="30" customHeight="1" thickBot="1">
      <c r="A20" s="177"/>
      <c r="B20" s="6" t="s">
        <v>230</v>
      </c>
      <c r="C20" s="6" t="s">
        <v>201</v>
      </c>
      <c r="D20" s="6" t="s">
        <v>230</v>
      </c>
      <c r="E20" s="6" t="s">
        <v>201</v>
      </c>
    </row>
    <row r="21" spans="1:8">
      <c r="A21" s="157" t="s">
        <v>17</v>
      </c>
      <c r="B21" s="178">
        <v>31049127</v>
      </c>
      <c r="C21" s="178">
        <v>29148253</v>
      </c>
      <c r="D21" s="165">
        <v>7444227.1452204566</v>
      </c>
      <c r="E21" s="179">
        <v>6588665</v>
      </c>
      <c r="F21" s="101"/>
      <c r="G21" s="155"/>
      <c r="H21" s="156"/>
    </row>
    <row r="22" spans="1:8">
      <c r="A22" s="162" t="s">
        <v>18</v>
      </c>
      <c r="B22" s="180">
        <v>4742894</v>
      </c>
      <c r="C22" s="180">
        <v>4308641</v>
      </c>
      <c r="D22" s="165">
        <v>1137139.2265458296</v>
      </c>
      <c r="E22" s="179">
        <v>973924</v>
      </c>
      <c r="F22" s="101"/>
      <c r="G22" s="155"/>
      <c r="H22" s="156"/>
    </row>
    <row r="23" spans="1:8">
      <c r="A23" s="162" t="s">
        <v>19</v>
      </c>
      <c r="B23" s="180">
        <v>35792021</v>
      </c>
      <c r="C23" s="180">
        <v>33456894</v>
      </c>
      <c r="D23" s="165">
        <v>8581366.371766286</v>
      </c>
      <c r="E23" s="179">
        <v>7562589</v>
      </c>
      <c r="F23" s="101"/>
      <c r="G23" s="155"/>
      <c r="H23" s="156"/>
    </row>
    <row r="24" spans="1:8">
      <c r="A24" s="162" t="s">
        <v>28</v>
      </c>
      <c r="B24" s="180">
        <v>8762747</v>
      </c>
      <c r="C24" s="180">
        <v>8762747</v>
      </c>
      <c r="D24" s="165">
        <v>2100924.740463689</v>
      </c>
      <c r="E24" s="179">
        <v>1980729</v>
      </c>
      <c r="F24" s="101"/>
      <c r="G24" s="155"/>
      <c r="H24" s="156"/>
    </row>
    <row r="25" spans="1:8">
      <c r="A25" s="162" t="s">
        <v>21</v>
      </c>
      <c r="B25" s="180">
        <v>18036446</v>
      </c>
      <c r="C25" s="180">
        <v>16649266</v>
      </c>
      <c r="D25" s="165">
        <v>4324354.4968472039</v>
      </c>
      <c r="E25" s="179">
        <v>3763396</v>
      </c>
      <c r="F25" s="101"/>
      <c r="G25" s="155"/>
      <c r="H25" s="156"/>
    </row>
    <row r="26" spans="1:8">
      <c r="A26" s="162" t="s">
        <v>26</v>
      </c>
      <c r="B26" s="180">
        <v>31367</v>
      </c>
      <c r="C26" s="180">
        <v>30052</v>
      </c>
      <c r="D26" s="165">
        <v>7520.4392337385225</v>
      </c>
      <c r="E26" s="179">
        <v>6793</v>
      </c>
      <c r="F26" s="101"/>
      <c r="G26" s="155"/>
      <c r="H26" s="156"/>
    </row>
    <row r="27" spans="1:8">
      <c r="A27" s="162" t="s">
        <v>22</v>
      </c>
      <c r="B27" s="180">
        <v>18067813</v>
      </c>
      <c r="C27" s="180">
        <v>16679318</v>
      </c>
      <c r="D27" s="165">
        <v>4331873.9360809419</v>
      </c>
      <c r="E27" s="179">
        <v>3770189</v>
      </c>
      <c r="F27" s="101"/>
      <c r="G27" s="155"/>
      <c r="H27" s="156"/>
    </row>
    <row r="28" spans="1:8">
      <c r="A28" s="162" t="s">
        <v>39</v>
      </c>
      <c r="B28" s="180">
        <v>12738005</v>
      </c>
      <c r="C28" s="180">
        <v>11968719</v>
      </c>
      <c r="D28" s="165">
        <v>3054018.3173895325</v>
      </c>
      <c r="E28" s="179">
        <v>2705407</v>
      </c>
      <c r="F28" s="101"/>
      <c r="G28" s="155"/>
      <c r="H28" s="156"/>
    </row>
    <row r="29" spans="1:8">
      <c r="A29" s="162" t="s">
        <v>24</v>
      </c>
      <c r="B29" s="180">
        <v>4986203</v>
      </c>
      <c r="C29" s="180">
        <v>4808857</v>
      </c>
      <c r="D29" s="165">
        <v>1195474.1182958116</v>
      </c>
      <c r="E29" s="179">
        <v>1086993</v>
      </c>
      <c r="F29" s="101"/>
      <c r="G29" s="155"/>
      <c r="H29" s="156"/>
    </row>
    <row r="30" spans="1:8" ht="13.5" thickBot="1">
      <c r="A30" s="173" t="s">
        <v>25</v>
      </c>
      <c r="B30" s="181">
        <v>17724208</v>
      </c>
      <c r="C30" s="181">
        <v>16777576</v>
      </c>
      <c r="D30" s="165">
        <v>4249492.435685344</v>
      </c>
      <c r="E30" s="179">
        <v>3792400</v>
      </c>
      <c r="F30" s="101"/>
      <c r="G30" s="155"/>
      <c r="H30" s="156"/>
    </row>
    <row r="31" spans="1:8" ht="30" customHeight="1" thickBot="1">
      <c r="A31" s="201" t="s">
        <v>36</v>
      </c>
      <c r="B31" s="202"/>
      <c r="C31" s="202"/>
      <c r="D31" s="202"/>
      <c r="E31" s="203"/>
      <c r="F31" s="2"/>
      <c r="G31" s="2"/>
    </row>
    <row r="32" spans="1:8" ht="17.25" customHeight="1" thickBot="1">
      <c r="A32" s="212"/>
      <c r="B32" s="194" t="s">
        <v>0</v>
      </c>
      <c r="C32" s="214"/>
      <c r="D32" s="196" t="s">
        <v>1</v>
      </c>
      <c r="E32" s="197"/>
      <c r="F32" s="2"/>
      <c r="G32" s="2"/>
    </row>
    <row r="33" spans="1:8" ht="46.5" customHeight="1" thickBot="1">
      <c r="A33" s="213"/>
      <c r="B33" s="5" t="s">
        <v>229</v>
      </c>
      <c r="C33" s="5" t="s">
        <v>205</v>
      </c>
      <c r="D33" s="5" t="s">
        <v>229</v>
      </c>
      <c r="E33" s="5" t="s">
        <v>205</v>
      </c>
      <c r="F33" s="2"/>
      <c r="G33" s="2"/>
    </row>
    <row r="34" spans="1:8">
      <c r="A34" s="157" t="s">
        <v>3</v>
      </c>
      <c r="B34" s="178">
        <v>7792025</v>
      </c>
      <c r="C34" s="178">
        <v>7995328</v>
      </c>
      <c r="D34" s="160">
        <v>1835706.8815228404</v>
      </c>
      <c r="E34" s="172">
        <v>1827211</v>
      </c>
      <c r="F34" s="2"/>
      <c r="G34" s="155"/>
      <c r="H34" s="21"/>
    </row>
    <row r="35" spans="1:8">
      <c r="A35" s="162" t="s">
        <v>167</v>
      </c>
      <c r="B35" s="172">
        <v>262788</v>
      </c>
      <c r="C35" s="172">
        <v>-34603</v>
      </c>
      <c r="D35" s="172">
        <v>61909.67559544844</v>
      </c>
      <c r="E35" s="172">
        <v>-7908</v>
      </c>
      <c r="F35" s="2"/>
      <c r="G35" s="155"/>
      <c r="H35" s="21"/>
    </row>
    <row r="36" spans="1:8">
      <c r="A36" s="162" t="s">
        <v>207</v>
      </c>
      <c r="B36" s="172">
        <v>919565</v>
      </c>
      <c r="C36" s="172">
        <v>-149134</v>
      </c>
      <c r="D36" s="172">
        <v>216638.39611751126</v>
      </c>
      <c r="E36" s="172">
        <v>-34082</v>
      </c>
      <c r="F36" s="2"/>
      <c r="G36" s="155"/>
      <c r="H36" s="21"/>
    </row>
    <row r="37" spans="1:8">
      <c r="A37" s="162" t="s">
        <v>169</v>
      </c>
      <c r="B37" s="172">
        <v>854351</v>
      </c>
      <c r="C37" s="172">
        <v>-166253</v>
      </c>
      <c r="D37" s="172">
        <v>201274.76617899971</v>
      </c>
      <c r="E37" s="172">
        <v>-37995</v>
      </c>
      <c r="F37" s="2"/>
      <c r="G37" s="155"/>
      <c r="H37" s="21"/>
    </row>
    <row r="38" spans="1:8">
      <c r="A38" s="162" t="s">
        <v>9</v>
      </c>
      <c r="B38" s="182">
        <v>-6713</v>
      </c>
      <c r="C38" s="182">
        <v>104024</v>
      </c>
      <c r="D38" s="172">
        <v>-1581.501637335972</v>
      </c>
      <c r="E38" s="172">
        <v>23773</v>
      </c>
      <c r="F38" s="2"/>
      <c r="G38" s="155"/>
      <c r="H38" s="21"/>
    </row>
    <row r="39" spans="1:8">
      <c r="A39" s="162" t="s">
        <v>10</v>
      </c>
      <c r="B39" s="172">
        <v>847638</v>
      </c>
      <c r="C39" s="172">
        <v>-62229</v>
      </c>
      <c r="D39" s="172">
        <v>199693.26454166372</v>
      </c>
      <c r="E39" s="172">
        <v>-14222</v>
      </c>
      <c r="F39" s="2"/>
      <c r="G39" s="155"/>
      <c r="H39" s="21"/>
    </row>
    <row r="40" spans="1:8" ht="22.5">
      <c r="A40" s="162" t="s">
        <v>172</v>
      </c>
      <c r="B40" s="183">
        <v>0.49</v>
      </c>
      <c r="C40" s="183">
        <v>-0.09</v>
      </c>
      <c r="D40" s="183">
        <v>0.11543807571795416</v>
      </c>
      <c r="E40" s="183">
        <v>-0.02</v>
      </c>
      <c r="F40" s="2"/>
      <c r="G40" s="155"/>
      <c r="H40" s="21"/>
    </row>
    <row r="41" spans="1:8" ht="22.5">
      <c r="A41" s="162" t="s">
        <v>173</v>
      </c>
      <c r="B41" s="180">
        <v>1752549394</v>
      </c>
      <c r="C41" s="180">
        <v>1752549394</v>
      </c>
      <c r="D41" s="166">
        <v>1752549394</v>
      </c>
      <c r="E41" s="166">
        <v>1752549394</v>
      </c>
      <c r="F41" s="2"/>
      <c r="G41" s="155"/>
      <c r="H41" s="21"/>
    </row>
    <row r="42" spans="1:8">
      <c r="A42" s="162" t="s">
        <v>13</v>
      </c>
      <c r="B42" s="182">
        <v>246027</v>
      </c>
      <c r="C42" s="182">
        <v>-232887</v>
      </c>
      <c r="D42" s="172">
        <v>57960.986642165524</v>
      </c>
      <c r="E42" s="172">
        <v>-53223</v>
      </c>
      <c r="F42" s="2"/>
      <c r="G42" s="155"/>
      <c r="H42" s="21"/>
    </row>
    <row r="43" spans="1:8">
      <c r="A43" s="162" t="s">
        <v>14</v>
      </c>
      <c r="B43" s="182">
        <v>-1353288</v>
      </c>
      <c r="C43" s="182">
        <v>-619543</v>
      </c>
      <c r="D43" s="172">
        <v>-318818.29104530357</v>
      </c>
      <c r="E43" s="172">
        <v>-141587</v>
      </c>
      <c r="F43" s="2"/>
      <c r="G43" s="155"/>
      <c r="H43" s="21"/>
    </row>
    <row r="44" spans="1:8">
      <c r="A44" s="162" t="s">
        <v>15</v>
      </c>
      <c r="B44" s="182">
        <v>593470</v>
      </c>
      <c r="C44" s="182">
        <v>486164</v>
      </c>
      <c r="D44" s="172">
        <v>139814.35672721275</v>
      </c>
      <c r="E44" s="172">
        <v>111105</v>
      </c>
      <c r="F44" s="2"/>
      <c r="G44" s="155"/>
      <c r="H44" s="21"/>
    </row>
    <row r="45" spans="1:8" ht="23.25" thickBot="1">
      <c r="A45" s="173" t="s">
        <v>135</v>
      </c>
      <c r="B45" s="184">
        <v>-513791</v>
      </c>
      <c r="C45" s="184">
        <v>-366266</v>
      </c>
      <c r="D45" s="172">
        <v>-121042.94767592527</v>
      </c>
      <c r="E45" s="172">
        <v>-83705</v>
      </c>
      <c r="F45" s="2"/>
      <c r="G45" s="155"/>
      <c r="H45" s="21"/>
    </row>
    <row r="46" spans="1:8" ht="27.75" customHeight="1" thickBot="1">
      <c r="A46" s="185"/>
      <c r="B46" s="6" t="s">
        <v>230</v>
      </c>
      <c r="C46" s="6" t="s">
        <v>201</v>
      </c>
      <c r="D46" s="6" t="s">
        <v>230</v>
      </c>
      <c r="E46" s="6" t="s">
        <v>201</v>
      </c>
      <c r="F46" s="2"/>
      <c r="G46" s="2"/>
    </row>
    <row r="47" spans="1:8">
      <c r="A47" s="157" t="s">
        <v>17</v>
      </c>
      <c r="B47" s="178">
        <v>27371425</v>
      </c>
      <c r="C47" s="159">
        <v>25855329</v>
      </c>
      <c r="D47" s="160">
        <v>6562474.5258817049</v>
      </c>
      <c r="E47" s="186">
        <v>5844333</v>
      </c>
      <c r="F47" s="101"/>
      <c r="G47" s="155"/>
      <c r="H47" s="156"/>
    </row>
    <row r="48" spans="1:8">
      <c r="A48" s="162" t="s">
        <v>18</v>
      </c>
      <c r="B48" s="180">
        <v>2901667</v>
      </c>
      <c r="C48" s="165">
        <v>1817047</v>
      </c>
      <c r="D48" s="166">
        <v>695693.25565225736</v>
      </c>
      <c r="E48" s="187">
        <v>410725</v>
      </c>
      <c r="F48" s="101"/>
      <c r="G48" s="155"/>
      <c r="H48" s="156"/>
    </row>
    <row r="49" spans="1:8">
      <c r="A49" s="162" t="s">
        <v>19</v>
      </c>
      <c r="B49" s="180">
        <v>30273092</v>
      </c>
      <c r="C49" s="165">
        <v>27672376</v>
      </c>
      <c r="D49" s="166">
        <v>7258167.7815339621</v>
      </c>
      <c r="E49" s="187">
        <v>6255058</v>
      </c>
      <c r="F49" s="101"/>
      <c r="G49" s="155"/>
      <c r="H49" s="156"/>
    </row>
    <row r="50" spans="1:8">
      <c r="A50" s="162" t="s">
        <v>28</v>
      </c>
      <c r="B50" s="180">
        <v>8762747</v>
      </c>
      <c r="C50" s="165">
        <v>8762747</v>
      </c>
      <c r="D50" s="166">
        <v>2100924.740463689</v>
      </c>
      <c r="E50" s="187">
        <v>1980729</v>
      </c>
      <c r="F50" s="101"/>
      <c r="G50" s="155"/>
      <c r="H50" s="156"/>
    </row>
    <row r="51" spans="1:8">
      <c r="A51" s="162" t="s">
        <v>142</v>
      </c>
      <c r="B51" s="180">
        <v>17377906</v>
      </c>
      <c r="C51" s="165">
        <v>16530268</v>
      </c>
      <c r="D51" s="166">
        <v>4166464.3122587455</v>
      </c>
      <c r="E51" s="187">
        <v>3736498</v>
      </c>
      <c r="F51" s="101"/>
      <c r="G51" s="155"/>
      <c r="H51" s="156"/>
    </row>
    <row r="52" spans="1:8">
      <c r="A52" s="162" t="s">
        <v>39</v>
      </c>
      <c r="B52" s="180">
        <v>9530528</v>
      </c>
      <c r="C52" s="165">
        <v>8969976</v>
      </c>
      <c r="D52" s="166">
        <v>2285005.1547627612</v>
      </c>
      <c r="E52" s="187">
        <v>2027572</v>
      </c>
      <c r="F52" s="101"/>
      <c r="G52" s="155"/>
      <c r="H52" s="156"/>
    </row>
    <row r="53" spans="1:8">
      <c r="A53" s="162" t="s">
        <v>24</v>
      </c>
      <c r="B53" s="180">
        <v>3364658</v>
      </c>
      <c r="C53" s="165">
        <v>2172132</v>
      </c>
      <c r="D53" s="166">
        <v>806698.31451245537</v>
      </c>
      <c r="E53" s="187">
        <v>490988</v>
      </c>
      <c r="F53" s="101"/>
      <c r="G53" s="155"/>
      <c r="H53" s="156"/>
    </row>
    <row r="54" spans="1:8" ht="13.5" thickBot="1">
      <c r="A54" s="188" t="s">
        <v>25</v>
      </c>
      <c r="B54" s="181">
        <v>12895186</v>
      </c>
      <c r="C54" s="189">
        <v>11142108</v>
      </c>
      <c r="D54" s="190">
        <v>3091703.4692752166</v>
      </c>
      <c r="E54" s="190">
        <v>2518560</v>
      </c>
      <c r="F54" s="101"/>
      <c r="G54" s="155"/>
      <c r="H54" s="156"/>
    </row>
    <row r="55" spans="1:8">
      <c r="F55" s="2"/>
      <c r="G55" s="2"/>
    </row>
    <row r="56" spans="1:8">
      <c r="F56" s="2"/>
      <c r="G56" s="2"/>
    </row>
    <row r="57" spans="1:8">
      <c r="A57" s="1" t="s">
        <v>231</v>
      </c>
    </row>
    <row r="58" spans="1:8" ht="25.5" customHeight="1">
      <c r="A58" s="191" t="s">
        <v>232</v>
      </c>
      <c r="B58" s="204"/>
      <c r="C58" s="204"/>
      <c r="D58" s="204"/>
      <c r="E58" s="204"/>
    </row>
    <row r="59" spans="1:8" ht="39" customHeight="1">
      <c r="A59" s="191" t="s">
        <v>233</v>
      </c>
      <c r="B59" s="191"/>
      <c r="C59" s="191"/>
      <c r="D59" s="191"/>
      <c r="E59" s="191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opLeftCell="A34" workbookViewId="0">
      <selection activeCell="L48" sqref="L48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8" width="9.625" style="1" bestFit="1" customWidth="1"/>
    <col min="9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7" s="2" customFormat="1" ht="31.5" thickBot="1">
      <c r="A2" s="193"/>
      <c r="B2" s="49" t="s">
        <v>48</v>
      </c>
      <c r="C2" s="49" t="s">
        <v>49</v>
      </c>
      <c r="D2" s="49" t="s">
        <v>48</v>
      </c>
      <c r="E2" s="49" t="s">
        <v>49</v>
      </c>
    </row>
    <row r="3" spans="1:17" s="2" customFormat="1" ht="27" customHeight="1" thickBot="1">
      <c r="A3" s="198" t="s">
        <v>35</v>
      </c>
      <c r="B3" s="199"/>
      <c r="C3" s="199"/>
      <c r="D3" s="199"/>
      <c r="E3" s="200"/>
    </row>
    <row r="4" spans="1:17">
      <c r="A4" s="7" t="s">
        <v>3</v>
      </c>
      <c r="B4" s="26">
        <v>5299075</v>
      </c>
      <c r="C4" s="26">
        <v>3794333</v>
      </c>
      <c r="D4" s="24">
        <v>1333368.9799204872</v>
      </c>
      <c r="E4" s="22">
        <v>956498.27321081958</v>
      </c>
      <c r="F4" s="14"/>
      <c r="G4" s="14"/>
      <c r="H4" s="14"/>
      <c r="J4" s="21"/>
      <c r="K4" s="21"/>
      <c r="M4" s="21"/>
      <c r="N4" s="21"/>
      <c r="O4" s="21"/>
      <c r="P4" s="21"/>
      <c r="Q4" s="21"/>
    </row>
    <row r="5" spans="1:17">
      <c r="A5" s="8" t="s">
        <v>4</v>
      </c>
      <c r="B5" s="29">
        <v>510995</v>
      </c>
      <c r="C5" s="29">
        <v>476046</v>
      </c>
      <c r="D5" s="24">
        <v>128578.07860701524</v>
      </c>
      <c r="E5" s="22">
        <v>120004.53754821145</v>
      </c>
      <c r="F5" s="14"/>
      <c r="G5" s="14"/>
      <c r="H5" s="14"/>
      <c r="J5" s="21"/>
      <c r="K5" s="21"/>
      <c r="M5" s="21"/>
      <c r="N5" s="21"/>
      <c r="O5" s="21"/>
      <c r="P5" s="21"/>
      <c r="Q5" s="21"/>
    </row>
    <row r="6" spans="1:17">
      <c r="A6" s="8" t="s">
        <v>5</v>
      </c>
      <c r="B6" s="29">
        <v>486740</v>
      </c>
      <c r="C6" s="29">
        <v>449729</v>
      </c>
      <c r="D6" s="24">
        <v>122474.96351466961</v>
      </c>
      <c r="E6" s="22">
        <v>113370.38997706017</v>
      </c>
      <c r="J6" s="21"/>
      <c r="K6" s="21"/>
      <c r="M6" s="21"/>
      <c r="N6" s="21"/>
      <c r="O6" s="21"/>
      <c r="P6" s="21"/>
      <c r="Q6" s="21"/>
    </row>
    <row r="7" spans="1:17">
      <c r="A7" s="8" t="s">
        <v>6</v>
      </c>
      <c r="B7" s="29">
        <v>387971</v>
      </c>
      <c r="C7" s="29">
        <v>359587</v>
      </c>
      <c r="D7" s="24">
        <v>97622.414574002309</v>
      </c>
      <c r="E7" s="22">
        <v>90646.852706143341</v>
      </c>
      <c r="J7" s="21"/>
      <c r="K7" s="21"/>
      <c r="M7" s="21"/>
      <c r="N7" s="21"/>
      <c r="O7" s="21"/>
      <c r="P7" s="21"/>
      <c r="Q7" s="21"/>
    </row>
    <row r="8" spans="1:17" ht="25.5">
      <c r="A8" s="8" t="s">
        <v>7</v>
      </c>
      <c r="B8" s="29">
        <v>382471</v>
      </c>
      <c r="C8" s="29">
        <v>291813</v>
      </c>
      <c r="D8" s="24">
        <v>96238.488249207381</v>
      </c>
      <c r="E8" s="22">
        <v>73561.975345988059</v>
      </c>
      <c r="J8" s="21"/>
      <c r="K8" s="21"/>
      <c r="M8" s="21"/>
      <c r="N8" s="21"/>
      <c r="O8" s="21"/>
      <c r="P8" s="21"/>
      <c r="Q8" s="21"/>
    </row>
    <row r="9" spans="1:17">
      <c r="A9" s="8" t="s">
        <v>8</v>
      </c>
      <c r="B9" s="29">
        <v>5500</v>
      </c>
      <c r="C9" s="29">
        <v>67774</v>
      </c>
      <c r="D9" s="24">
        <v>1383.9263247949273</v>
      </c>
      <c r="E9" s="22">
        <v>17084.877360155286</v>
      </c>
      <c r="J9" s="21"/>
      <c r="K9" s="21"/>
      <c r="M9" s="21"/>
      <c r="N9" s="21"/>
      <c r="O9" s="21"/>
      <c r="P9" s="21"/>
      <c r="Q9" s="21"/>
    </row>
    <row r="10" spans="1:17">
      <c r="A10" s="8" t="s">
        <v>9</v>
      </c>
      <c r="B10" s="29">
        <v>121</v>
      </c>
      <c r="C10" s="34">
        <v>-6438</v>
      </c>
      <c r="D10" s="24">
        <v>30.4463791454884</v>
      </c>
      <c r="E10" s="36">
        <v>-1622.929743628526</v>
      </c>
      <c r="J10" s="21"/>
      <c r="K10" s="21"/>
      <c r="M10" s="21"/>
      <c r="N10" s="21"/>
      <c r="O10" s="21"/>
      <c r="P10" s="21"/>
      <c r="Q10" s="21"/>
    </row>
    <row r="11" spans="1:17">
      <c r="A11" s="8" t="s">
        <v>10</v>
      </c>
      <c r="B11" s="29">
        <v>388092</v>
      </c>
      <c r="C11" s="29">
        <v>353149</v>
      </c>
      <c r="D11" s="24">
        <v>97652.8609531478</v>
      </c>
      <c r="E11" s="22">
        <v>89023.922962514815</v>
      </c>
      <c r="J11" s="21"/>
      <c r="K11" s="21"/>
      <c r="M11" s="21"/>
      <c r="N11" s="21"/>
      <c r="O11" s="21"/>
      <c r="P11" s="21"/>
      <c r="Q11" s="21"/>
    </row>
    <row r="12" spans="1:17" ht="25.5">
      <c r="A12" s="8" t="s">
        <v>11</v>
      </c>
      <c r="B12" s="29">
        <v>382592</v>
      </c>
      <c r="C12" s="29">
        <v>286341</v>
      </c>
      <c r="D12" s="24">
        <v>96268.934628352872</v>
      </c>
      <c r="E12" s="22">
        <v>72182.56068970733</v>
      </c>
      <c r="J12" s="21"/>
      <c r="K12" s="21"/>
      <c r="M12" s="21"/>
      <c r="N12" s="21"/>
      <c r="O12" s="21"/>
      <c r="P12" s="21"/>
      <c r="Q12" s="21"/>
    </row>
    <row r="13" spans="1:17" ht="25.5">
      <c r="A13" s="8" t="s">
        <v>12</v>
      </c>
      <c r="B13" s="29">
        <v>5500</v>
      </c>
      <c r="C13" s="29">
        <v>66808</v>
      </c>
      <c r="D13" s="24">
        <v>1383.9263247949273</v>
      </c>
      <c r="E13" s="22">
        <v>16841.362272807484</v>
      </c>
      <c r="J13" s="21"/>
      <c r="K13" s="21"/>
      <c r="M13" s="21"/>
      <c r="N13" s="21"/>
      <c r="O13" s="21"/>
      <c r="P13" s="21"/>
      <c r="Q13" s="21"/>
    </row>
    <row r="14" spans="1:17" ht="25.5">
      <c r="A14" s="8" t="s">
        <v>29</v>
      </c>
      <c r="B14" s="30">
        <v>0.21823693033099187</v>
      </c>
      <c r="C14" s="30">
        <v>0.1877780461913901</v>
      </c>
      <c r="D14" s="25">
        <v>5.4913424168635663E-2</v>
      </c>
      <c r="E14" s="55">
        <v>4.7336218758070564E-2</v>
      </c>
      <c r="J14" s="21"/>
      <c r="K14" s="21"/>
      <c r="M14" s="21"/>
      <c r="N14" s="21"/>
      <c r="O14" s="21"/>
      <c r="P14" s="21"/>
      <c r="Q14" s="21"/>
    </row>
    <row r="15" spans="1:17" ht="25.5">
      <c r="A15" s="8" t="s">
        <v>30</v>
      </c>
      <c r="B15" s="29">
        <v>1752549394</v>
      </c>
      <c r="C15" s="29">
        <v>1554031506</v>
      </c>
      <c r="D15" s="24">
        <v>1752549394</v>
      </c>
      <c r="E15" s="22">
        <v>1554031506</v>
      </c>
      <c r="J15" s="21"/>
      <c r="K15" s="21"/>
      <c r="M15" s="21"/>
      <c r="N15" s="21"/>
      <c r="O15" s="21"/>
      <c r="P15" s="21"/>
      <c r="Q15" s="21"/>
    </row>
    <row r="16" spans="1:17">
      <c r="A16" s="8" t="s">
        <v>13</v>
      </c>
      <c r="B16" s="29">
        <v>37740</v>
      </c>
      <c r="C16" s="34">
        <v>210575</v>
      </c>
      <c r="D16" s="24">
        <v>9496.2508177746458</v>
      </c>
      <c r="E16" s="22">
        <v>53083.01192366836</v>
      </c>
      <c r="J16" s="21"/>
      <c r="K16" s="21"/>
      <c r="M16" s="21"/>
      <c r="N16" s="21"/>
      <c r="O16" s="21"/>
      <c r="P16" s="21"/>
      <c r="Q16" s="21"/>
    </row>
    <row r="17" spans="1:17">
      <c r="A17" s="8" t="s">
        <v>14</v>
      </c>
      <c r="B17" s="34">
        <v>-517779</v>
      </c>
      <c r="C17" s="34">
        <v>-398173</v>
      </c>
      <c r="D17" s="53">
        <v>-130285.08882290775</v>
      </c>
      <c r="E17" s="36">
        <v>-100373.84355542112</v>
      </c>
      <c r="J17" s="21"/>
      <c r="K17" s="21"/>
      <c r="M17" s="21"/>
      <c r="N17" s="21"/>
      <c r="O17" s="21"/>
      <c r="P17" s="21"/>
      <c r="Q17" s="21"/>
    </row>
    <row r="18" spans="1:17">
      <c r="A18" s="8" t="s">
        <v>15</v>
      </c>
      <c r="B18" s="34">
        <v>-141794</v>
      </c>
      <c r="C18" s="34">
        <v>-72728</v>
      </c>
      <c r="D18" s="53">
        <v>-35678.627145085804</v>
      </c>
      <c r="E18" s="36">
        <v>-18333.711462350955</v>
      </c>
      <c r="J18" s="21"/>
      <c r="K18" s="21"/>
      <c r="M18" s="21"/>
      <c r="N18" s="21"/>
      <c r="O18" s="21"/>
      <c r="P18" s="21"/>
      <c r="Q18" s="21"/>
    </row>
    <row r="19" spans="1:17" ht="26.25" thickBot="1">
      <c r="A19" s="9" t="s">
        <v>27</v>
      </c>
      <c r="B19" s="34">
        <v>-621833</v>
      </c>
      <c r="C19" s="34">
        <v>-260326</v>
      </c>
      <c r="D19" s="53">
        <v>-156467.46515021889</v>
      </c>
      <c r="E19" s="36">
        <v>-65624.543094103705</v>
      </c>
      <c r="J19" s="21"/>
      <c r="K19" s="21"/>
      <c r="M19" s="21"/>
      <c r="N19" s="21"/>
      <c r="O19" s="21"/>
      <c r="P19" s="21"/>
      <c r="Q19" s="21"/>
    </row>
    <row r="20" spans="1:17" s="2" customFormat="1" ht="18" customHeight="1" thickBot="1">
      <c r="A20" s="3"/>
      <c r="B20" s="58" t="s">
        <v>50</v>
      </c>
      <c r="C20" s="58" t="s">
        <v>44</v>
      </c>
      <c r="D20" s="58" t="s">
        <v>50</v>
      </c>
      <c r="E20" s="58" t="s">
        <v>44</v>
      </c>
      <c r="J20" s="21"/>
      <c r="K20" s="21"/>
      <c r="M20" s="21"/>
      <c r="N20" s="21"/>
      <c r="O20" s="21"/>
      <c r="P20" s="21"/>
    </row>
    <row r="21" spans="1:17">
      <c r="A21" s="7" t="s">
        <v>17</v>
      </c>
      <c r="B21" s="26">
        <v>18700543</v>
      </c>
      <c r="C21" s="26">
        <v>18959101</v>
      </c>
      <c r="D21" s="24">
        <v>4661268.4762830585</v>
      </c>
      <c r="E21" s="22">
        <v>4787289.0942605352</v>
      </c>
      <c r="J21" s="21"/>
      <c r="K21" s="21"/>
      <c r="M21" s="21"/>
      <c r="N21" s="21"/>
      <c r="O21" s="21"/>
      <c r="P21" s="21"/>
      <c r="Q21" s="21"/>
    </row>
    <row r="22" spans="1:17">
      <c r="A22" s="8" t="s">
        <v>18</v>
      </c>
      <c r="B22" s="29">
        <v>4085042</v>
      </c>
      <c r="C22" s="29">
        <v>4466786</v>
      </c>
      <c r="D22" s="24">
        <v>1018231.2619955633</v>
      </c>
      <c r="E22" s="22">
        <v>1127890.8163522964</v>
      </c>
      <c r="J22" s="21"/>
      <c r="K22" s="21"/>
      <c r="M22" s="21"/>
      <c r="N22" s="21"/>
      <c r="O22" s="21"/>
      <c r="P22" s="21"/>
      <c r="Q22" s="21"/>
    </row>
    <row r="23" spans="1:17" ht="25.5">
      <c r="A23" s="8" t="s">
        <v>20</v>
      </c>
      <c r="B23" s="29">
        <v>4397</v>
      </c>
      <c r="C23" s="29">
        <v>4397</v>
      </c>
      <c r="D23" s="24">
        <v>1095.9894314414616</v>
      </c>
      <c r="E23" s="22">
        <v>1110.2694240335327</v>
      </c>
      <c r="J23" s="21"/>
      <c r="K23" s="21"/>
      <c r="M23" s="21"/>
      <c r="N23" s="21"/>
      <c r="O23" s="21"/>
      <c r="P23" s="21"/>
      <c r="Q23" s="21"/>
    </row>
    <row r="24" spans="1:17">
      <c r="A24" s="8" t="s">
        <v>19</v>
      </c>
      <c r="B24" s="29">
        <v>22789982</v>
      </c>
      <c r="C24" s="29">
        <v>23430284</v>
      </c>
      <c r="D24" s="24">
        <v>5680594.7277100626</v>
      </c>
      <c r="E24" s="22">
        <v>5916290.1800368661</v>
      </c>
      <c r="J24" s="21"/>
      <c r="K24" s="21"/>
      <c r="M24" s="21"/>
      <c r="N24" s="21"/>
      <c r="O24" s="21"/>
      <c r="P24" s="21"/>
      <c r="Q24" s="21"/>
    </row>
    <row r="25" spans="1:17">
      <c r="A25" s="8" t="s">
        <v>28</v>
      </c>
      <c r="B25" s="29">
        <v>8762747</v>
      </c>
      <c r="C25" s="29">
        <v>15772945</v>
      </c>
      <c r="D25" s="24">
        <v>2184188.788354645</v>
      </c>
      <c r="E25" s="22">
        <v>3982765.194555968</v>
      </c>
      <c r="J25" s="21"/>
      <c r="K25" s="21"/>
      <c r="M25" s="21"/>
      <c r="N25" s="21"/>
      <c r="O25" s="21"/>
      <c r="P25" s="21"/>
      <c r="Q25" s="21"/>
    </row>
    <row r="26" spans="1:17" ht="25.5">
      <c r="A26" s="8" t="s">
        <v>21</v>
      </c>
      <c r="B26" s="29">
        <v>15091762</v>
      </c>
      <c r="C26" s="29">
        <v>14704825</v>
      </c>
      <c r="D26" s="24">
        <v>3761749.2958448618</v>
      </c>
      <c r="E26" s="22">
        <v>3713058.3541650884</v>
      </c>
      <c r="J26" s="21"/>
      <c r="K26" s="21"/>
      <c r="M26" s="21"/>
      <c r="N26" s="21"/>
      <c r="O26" s="21"/>
      <c r="P26" s="21"/>
      <c r="Q26" s="21"/>
    </row>
    <row r="27" spans="1:17">
      <c r="A27" s="8" t="s">
        <v>26</v>
      </c>
      <c r="B27" s="29">
        <v>485227</v>
      </c>
      <c r="C27" s="29">
        <v>507246</v>
      </c>
      <c r="D27" s="24">
        <v>120946.93287469778</v>
      </c>
      <c r="E27" s="22">
        <v>128082.72100598439</v>
      </c>
      <c r="J27" s="21"/>
      <c r="K27" s="21"/>
      <c r="M27" s="21"/>
      <c r="N27" s="21"/>
      <c r="O27" s="21"/>
      <c r="P27" s="21"/>
      <c r="Q27" s="21"/>
    </row>
    <row r="28" spans="1:17">
      <c r="A28" s="8" t="s">
        <v>22</v>
      </c>
      <c r="B28" s="29">
        <v>15576989</v>
      </c>
      <c r="C28" s="29">
        <v>15212071</v>
      </c>
      <c r="D28" s="24">
        <v>3882696.2287195595</v>
      </c>
      <c r="E28" s="22">
        <v>3841141.075171073</v>
      </c>
      <c r="J28" s="21"/>
      <c r="K28" s="21"/>
      <c r="M28" s="21"/>
      <c r="N28" s="21"/>
      <c r="O28" s="21"/>
      <c r="P28" s="21"/>
      <c r="Q28" s="21"/>
    </row>
    <row r="29" spans="1:17">
      <c r="A29" s="8" t="s">
        <v>39</v>
      </c>
      <c r="B29" s="29">
        <v>4152416</v>
      </c>
      <c r="C29" s="29">
        <v>4070063</v>
      </c>
      <c r="D29" s="24">
        <v>1035024.8012163814</v>
      </c>
      <c r="E29" s="22">
        <v>1027715.829608868</v>
      </c>
      <c r="J29" s="21"/>
      <c r="K29" s="21"/>
      <c r="M29" s="21"/>
      <c r="N29" s="21"/>
      <c r="O29" s="21"/>
      <c r="P29" s="21"/>
      <c r="Q29" s="21"/>
    </row>
    <row r="30" spans="1:17">
      <c r="A30" s="8" t="s">
        <v>24</v>
      </c>
      <c r="B30" s="29">
        <v>3060577</v>
      </c>
      <c r="C30" s="29">
        <v>4148150</v>
      </c>
      <c r="D30" s="24">
        <v>762874.697774122</v>
      </c>
      <c r="E30" s="22">
        <v>1047433.2752569249</v>
      </c>
      <c r="J30" s="21"/>
      <c r="K30" s="21"/>
      <c r="M30" s="21"/>
      <c r="N30" s="21"/>
      <c r="O30" s="21"/>
      <c r="P30" s="21"/>
      <c r="Q30" s="21"/>
    </row>
    <row r="31" spans="1:17" ht="13.5" thickBot="1">
      <c r="A31" s="9" t="s">
        <v>25</v>
      </c>
      <c r="B31" s="31">
        <v>7212993</v>
      </c>
      <c r="C31" s="31">
        <v>8218213</v>
      </c>
      <c r="D31" s="24">
        <v>1797900.4989905034</v>
      </c>
      <c r="E31" s="22">
        <v>2075149.1048657929</v>
      </c>
      <c r="J31" s="21"/>
      <c r="K31" s="21"/>
      <c r="M31" s="21"/>
      <c r="N31" s="21"/>
      <c r="O31" s="21"/>
      <c r="P31" s="21"/>
      <c r="Q31" s="21"/>
    </row>
    <row r="32" spans="1:17" ht="30" customHeight="1" thickBot="1">
      <c r="A32" s="201" t="s">
        <v>36</v>
      </c>
      <c r="B32" s="202"/>
      <c r="C32" s="202"/>
      <c r="D32" s="202"/>
      <c r="E32" s="203"/>
      <c r="M32" s="21"/>
      <c r="N32" s="21"/>
      <c r="O32" s="21"/>
      <c r="P32" s="21"/>
    </row>
    <row r="33" spans="1:16" ht="17.25" customHeight="1" thickBot="1">
      <c r="A33" s="205"/>
      <c r="B33" s="194" t="s">
        <v>0</v>
      </c>
      <c r="C33" s="195"/>
      <c r="D33" s="196" t="s">
        <v>1</v>
      </c>
      <c r="E33" s="197"/>
      <c r="M33" s="21"/>
      <c r="N33" s="21"/>
      <c r="O33" s="21"/>
      <c r="P33" s="21"/>
    </row>
    <row r="34" spans="1:16" ht="31.5" thickBot="1">
      <c r="A34" s="206"/>
      <c r="B34" s="49" t="s">
        <v>48</v>
      </c>
      <c r="C34" s="49" t="s">
        <v>49</v>
      </c>
      <c r="D34" s="49" t="s">
        <v>48</v>
      </c>
      <c r="E34" s="49" t="s">
        <v>49</v>
      </c>
      <c r="M34" s="21"/>
      <c r="N34" s="21"/>
      <c r="O34" s="21"/>
      <c r="P34" s="21"/>
    </row>
    <row r="35" spans="1:16">
      <c r="A35" s="7" t="s">
        <v>3</v>
      </c>
      <c r="B35" s="26">
        <v>2193987.9513599998</v>
      </c>
      <c r="C35" s="26">
        <v>1814084.9969000001</v>
      </c>
      <c r="D35" s="24">
        <v>552057.76039454469</v>
      </c>
      <c r="E35" s="22">
        <v>457305.45183896751</v>
      </c>
      <c r="I35" s="21"/>
      <c r="J35" s="21"/>
      <c r="M35" s="21"/>
      <c r="N35" s="21"/>
      <c r="O35" s="21"/>
      <c r="P35" s="21"/>
    </row>
    <row r="36" spans="1:16">
      <c r="A36" s="8" t="s">
        <v>4</v>
      </c>
      <c r="B36" s="29">
        <v>43089.457520000142</v>
      </c>
      <c r="C36" s="29">
        <v>17005.743260000065</v>
      </c>
      <c r="D36" s="24">
        <v>10842.29719692017</v>
      </c>
      <c r="E36" s="22">
        <v>4286.9099952103825</v>
      </c>
      <c r="I36" s="21"/>
      <c r="J36" s="21"/>
      <c r="M36" s="21"/>
      <c r="N36" s="21"/>
      <c r="O36" s="21"/>
      <c r="P36" s="21"/>
    </row>
    <row r="37" spans="1:16">
      <c r="A37" s="8" t="s">
        <v>5</v>
      </c>
      <c r="B37" s="29">
        <v>44683.307670000147</v>
      </c>
      <c r="C37" s="29">
        <v>17775.464540000066</v>
      </c>
      <c r="D37" s="24">
        <v>11243.34650244078</v>
      </c>
      <c r="E37" s="22">
        <v>4480.9459628425384</v>
      </c>
      <c r="I37" s="21"/>
      <c r="J37" s="21"/>
      <c r="M37" s="21"/>
      <c r="N37" s="21"/>
      <c r="O37" s="21"/>
      <c r="P37" s="21"/>
    </row>
    <row r="38" spans="1:16">
      <c r="A38" s="8" t="s">
        <v>6</v>
      </c>
      <c r="B38" s="29">
        <v>36234.591820000154</v>
      </c>
      <c r="C38" s="29">
        <v>13795.625370000065</v>
      </c>
      <c r="D38" s="24">
        <v>9117.4555432540274</v>
      </c>
      <c r="E38" s="22">
        <v>3477.6841790819194</v>
      </c>
      <c r="I38" s="21"/>
      <c r="J38" s="21"/>
      <c r="M38" s="21"/>
      <c r="N38" s="21"/>
      <c r="O38" s="21"/>
      <c r="P38" s="21"/>
    </row>
    <row r="39" spans="1:16">
      <c r="A39" s="8" t="s">
        <v>10</v>
      </c>
      <c r="B39" s="29">
        <v>36234.591820000154</v>
      </c>
      <c r="C39" s="29">
        <v>13795.625370000065</v>
      </c>
      <c r="D39" s="24">
        <v>9117.4555432540274</v>
      </c>
      <c r="E39" s="22">
        <v>3477.6841790819194</v>
      </c>
      <c r="I39" s="21"/>
      <c r="J39" s="21"/>
      <c r="M39" s="21"/>
      <c r="N39" s="21"/>
      <c r="O39" s="21"/>
      <c r="P39" s="21"/>
    </row>
    <row r="40" spans="1:16" ht="25.5">
      <c r="A40" s="8" t="s">
        <v>29</v>
      </c>
      <c r="B40" s="30">
        <v>2.0675361244625871E-2</v>
      </c>
      <c r="C40" s="30">
        <v>8.8773138232630302E-3</v>
      </c>
      <c r="D40" s="25">
        <v>5.2023957638331914E-3</v>
      </c>
      <c r="E40" s="55">
        <v>2.2378466367347378E-3</v>
      </c>
      <c r="I40" s="21"/>
      <c r="J40" s="21"/>
      <c r="M40" s="21"/>
      <c r="N40" s="21"/>
      <c r="O40" s="21"/>
      <c r="P40" s="21"/>
    </row>
    <row r="41" spans="1:16" ht="25.5">
      <c r="A41" s="8" t="s">
        <v>30</v>
      </c>
      <c r="B41" s="29">
        <v>1752549394</v>
      </c>
      <c r="C41" s="29">
        <v>1554031506</v>
      </c>
      <c r="D41" s="24">
        <v>1752549394</v>
      </c>
      <c r="E41" s="22">
        <v>1554031506</v>
      </c>
      <c r="I41" s="21"/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-345054.01066999964</v>
      </c>
      <c r="C42" s="34">
        <v>-173065.4479499998</v>
      </c>
      <c r="D42" s="53">
        <v>-86823.514334960404</v>
      </c>
      <c r="E42" s="36">
        <v>-43627.378544959487</v>
      </c>
      <c r="I42" s="21"/>
      <c r="J42" s="21"/>
      <c r="M42" s="21"/>
      <c r="N42" s="21"/>
      <c r="O42" s="21"/>
      <c r="P42" s="21"/>
    </row>
    <row r="43" spans="1:16">
      <c r="A43" s="8" t="s">
        <v>14</v>
      </c>
      <c r="B43" s="34">
        <v>-186838.71199000001</v>
      </c>
      <c r="C43" s="34">
        <v>-2765.8583399999998</v>
      </c>
      <c r="D43" s="53">
        <v>-47012.911275225204</v>
      </c>
      <c r="E43" s="36">
        <v>-697.23419798835357</v>
      </c>
      <c r="I43" s="21"/>
      <c r="J43" s="21"/>
      <c r="M43" s="21"/>
      <c r="N43" s="21"/>
      <c r="O43" s="21"/>
      <c r="P43" s="21"/>
    </row>
    <row r="44" spans="1:16">
      <c r="A44" s="8" t="s">
        <v>15</v>
      </c>
      <c r="B44" s="34">
        <v>-2857.6684</v>
      </c>
      <c r="C44" s="34">
        <v>-912.54397999999992</v>
      </c>
      <c r="D44" s="53">
        <v>-719.05500478083638</v>
      </c>
      <c r="E44" s="36">
        <v>-230.03957246212406</v>
      </c>
      <c r="I44" s="21"/>
      <c r="J44" s="21"/>
      <c r="M44" s="21"/>
      <c r="N44" s="21"/>
      <c r="O44" s="21"/>
      <c r="P44" s="21"/>
    </row>
    <row r="45" spans="1:16" ht="26.25" thickBot="1">
      <c r="A45" s="9" t="s">
        <v>27</v>
      </c>
      <c r="B45" s="34">
        <v>-534750.99105999968</v>
      </c>
      <c r="C45" s="34">
        <v>-176744.45026999983</v>
      </c>
      <c r="D45" s="53">
        <v>-134555.63158874735</v>
      </c>
      <c r="E45" s="36">
        <v>-44553.803567017021</v>
      </c>
      <c r="I45" s="21"/>
      <c r="J45" s="21"/>
      <c r="M45" s="21"/>
      <c r="N45" s="21"/>
      <c r="O45" s="21"/>
      <c r="P45" s="21"/>
    </row>
    <row r="46" spans="1:16" ht="18" customHeight="1" thickBot="1">
      <c r="A46" s="4"/>
      <c r="B46" s="58" t="s">
        <v>50</v>
      </c>
      <c r="C46" s="58" t="s">
        <v>44</v>
      </c>
      <c r="D46" s="58" t="s">
        <v>50</v>
      </c>
      <c r="E46" s="58" t="s">
        <v>44</v>
      </c>
      <c r="I46" s="21"/>
      <c r="J46" s="21"/>
      <c r="M46" s="21"/>
      <c r="N46" s="21"/>
      <c r="O46" s="21"/>
      <c r="P46" s="21"/>
    </row>
    <row r="47" spans="1:16">
      <c r="A47" s="7" t="s">
        <v>17</v>
      </c>
      <c r="B47" s="26">
        <v>17260576.228490002</v>
      </c>
      <c r="C47" s="26">
        <v>17234390.101390004</v>
      </c>
      <c r="D47" s="26">
        <v>4302344.5819910774</v>
      </c>
      <c r="E47" s="23">
        <v>4351789.0314849894</v>
      </c>
      <c r="I47" s="21"/>
      <c r="J47" s="21"/>
      <c r="M47" s="21"/>
      <c r="N47" s="21"/>
      <c r="O47" s="21"/>
      <c r="P47" s="21"/>
    </row>
    <row r="48" spans="1:16">
      <c r="A48" s="8" t="s">
        <v>18</v>
      </c>
      <c r="B48" s="29">
        <v>1946139.1529000001</v>
      </c>
      <c r="C48" s="29">
        <v>1210795</v>
      </c>
      <c r="D48" s="27">
        <v>485091.64059423219</v>
      </c>
      <c r="E48" s="22">
        <v>305733.15152892459</v>
      </c>
      <c r="I48" s="21"/>
      <c r="J48" s="21"/>
      <c r="M48" s="21"/>
      <c r="N48" s="21"/>
      <c r="O48" s="21"/>
      <c r="P48" s="21"/>
    </row>
    <row r="49" spans="1:16">
      <c r="A49" s="8" t="s">
        <v>19</v>
      </c>
      <c r="B49" s="29">
        <v>19206715.381390002</v>
      </c>
      <c r="C49" s="29">
        <v>18445185.101390004</v>
      </c>
      <c r="D49" s="27">
        <v>4787437.2225853093</v>
      </c>
      <c r="E49" s="22">
        <v>4657522.1830139142</v>
      </c>
      <c r="I49" s="21"/>
      <c r="J49" s="21"/>
      <c r="M49" s="21"/>
      <c r="N49" s="21"/>
      <c r="O49" s="21"/>
      <c r="P49" s="21"/>
    </row>
    <row r="50" spans="1:16">
      <c r="A50" s="8" t="s">
        <v>28</v>
      </c>
      <c r="B50" s="29">
        <v>8762746.9700000007</v>
      </c>
      <c r="C50" s="29">
        <v>15772945</v>
      </c>
      <c r="D50" s="27">
        <v>2184188.7808768917</v>
      </c>
      <c r="E50" s="22">
        <v>3982765.194555968</v>
      </c>
      <c r="I50" s="21"/>
      <c r="J50" s="21"/>
      <c r="M50" s="21"/>
      <c r="N50" s="21"/>
      <c r="O50" s="21"/>
      <c r="P50" s="21"/>
    </row>
    <row r="51" spans="1:16">
      <c r="A51" s="8" t="s">
        <v>22</v>
      </c>
      <c r="B51" s="29">
        <v>16559916.463200001</v>
      </c>
      <c r="C51" s="29">
        <v>16523680.839500001</v>
      </c>
      <c r="D51" s="27">
        <v>4127699.2106483215</v>
      </c>
      <c r="E51" s="22">
        <v>4172330.5909905815</v>
      </c>
      <c r="I51" s="21"/>
      <c r="J51" s="21"/>
      <c r="M51" s="21"/>
      <c r="N51" s="21"/>
      <c r="O51" s="21"/>
      <c r="P51" s="21"/>
    </row>
    <row r="52" spans="1:16">
      <c r="A52" s="8" t="s">
        <v>39</v>
      </c>
      <c r="B52" s="29">
        <v>848747.17857000011</v>
      </c>
      <c r="C52" s="29">
        <v>848392</v>
      </c>
      <c r="D52" s="27">
        <v>211557.41134375238</v>
      </c>
      <c r="E52" s="22">
        <v>214224.1749362422</v>
      </c>
      <c r="I52" s="21"/>
      <c r="J52" s="21"/>
      <c r="M52" s="21"/>
      <c r="N52" s="21"/>
      <c r="O52" s="21"/>
      <c r="P52" s="21"/>
    </row>
    <row r="53" spans="1:16">
      <c r="A53" s="8" t="s">
        <v>24</v>
      </c>
      <c r="B53" s="29">
        <v>1798051.5396199997</v>
      </c>
      <c r="C53" s="29">
        <v>1073112.2842399999</v>
      </c>
      <c r="D53" s="27">
        <v>448179.55074154388</v>
      </c>
      <c r="E53" s="22">
        <v>270967.42273060122</v>
      </c>
      <c r="I53" s="21"/>
      <c r="J53" s="21"/>
      <c r="M53" s="21"/>
      <c r="N53" s="21"/>
      <c r="O53" s="21"/>
      <c r="P53" s="21"/>
    </row>
    <row r="54" spans="1:16" ht="13.5" thickBot="1">
      <c r="A54" s="10" t="s">
        <v>25</v>
      </c>
      <c r="B54" s="31">
        <v>2646798.7181899999</v>
      </c>
      <c r="C54" s="31">
        <v>1921504.2842399999</v>
      </c>
      <c r="D54" s="28">
        <v>659736.96208529628</v>
      </c>
      <c r="E54" s="59">
        <v>485190.59766684339</v>
      </c>
      <c r="I54" s="21"/>
      <c r="J54" s="21"/>
      <c r="M54" s="21"/>
      <c r="N54" s="21"/>
      <c r="O54" s="21"/>
      <c r="P54" s="21"/>
    </row>
    <row r="56" spans="1:16" ht="14.25">
      <c r="G56"/>
    </row>
    <row r="57" spans="1:16" ht="14.25">
      <c r="A57" s="1" t="s">
        <v>51</v>
      </c>
      <c r="G57"/>
    </row>
    <row r="58" spans="1:16" ht="25.5" customHeight="1">
      <c r="A58" s="191" t="s">
        <v>52</v>
      </c>
      <c r="B58" s="204"/>
      <c r="C58" s="204"/>
      <c r="D58" s="204"/>
      <c r="E58" s="204"/>
      <c r="G58"/>
    </row>
    <row r="59" spans="1:16" ht="39" customHeight="1">
      <c r="A59" s="191" t="s">
        <v>53</v>
      </c>
      <c r="B59" s="191"/>
      <c r="C59" s="191"/>
      <c r="D59" s="191"/>
      <c r="E59" s="191"/>
      <c r="G59"/>
    </row>
    <row r="60" spans="1:16" ht="14.25">
      <c r="G60"/>
    </row>
    <row r="61" spans="1:16" ht="14.25">
      <c r="G61"/>
    </row>
    <row r="62" spans="1:16" ht="14.25">
      <c r="G62"/>
    </row>
    <row r="63" spans="1:16" ht="14.25">
      <c r="G63"/>
    </row>
    <row r="64" spans="1:16" ht="14.25">
      <c r="G64"/>
    </row>
    <row r="65" spans="1:7" ht="14.25">
      <c r="G65"/>
    </row>
    <row r="67" spans="1:7">
      <c r="A67" s="11"/>
      <c r="B67" s="11"/>
      <c r="C67" s="11"/>
    </row>
    <row r="68" spans="1:7">
      <c r="A68" s="11"/>
      <c r="B68" s="11"/>
      <c r="C68" s="12"/>
      <c r="D68" s="12"/>
    </row>
    <row r="69" spans="1:7">
      <c r="A69" s="11"/>
      <c r="B69" s="11"/>
      <c r="C69" s="11"/>
    </row>
    <row r="70" spans="1:7">
      <c r="A70" s="11"/>
      <c r="B70" s="11"/>
      <c r="C70" s="11"/>
    </row>
    <row r="71" spans="1:7">
      <c r="A71" s="11"/>
      <c r="B71" s="11"/>
      <c r="C71" s="11"/>
    </row>
    <row r="72" spans="1:7">
      <c r="A72" s="11"/>
      <c r="B72" s="12"/>
      <c r="C72" s="12"/>
      <c r="D72" s="15"/>
    </row>
    <row r="73" spans="1:7">
      <c r="A73" s="11"/>
      <c r="B73" s="12"/>
      <c r="C73" s="12"/>
    </row>
    <row r="74" spans="1:7">
      <c r="A74" s="11"/>
      <c r="B74" s="11"/>
      <c r="C74" s="11"/>
    </row>
    <row r="75" spans="1:7">
      <c r="A75" s="11"/>
      <c r="B75" s="11"/>
      <c r="C75" s="11"/>
    </row>
    <row r="76" spans="1:7">
      <c r="A76" s="11"/>
      <c r="B76" s="11"/>
      <c r="C76" s="12"/>
    </row>
    <row r="77" spans="1:7">
      <c r="A77" s="11"/>
      <c r="B77" s="11"/>
      <c r="C77" s="12"/>
    </row>
    <row r="78" spans="1:7">
      <c r="A78" s="11"/>
      <c r="B78" s="11"/>
      <c r="C78" s="12"/>
    </row>
    <row r="79" spans="1:7">
      <c r="A79" s="11"/>
      <c r="B79" s="11"/>
      <c r="C79" s="12"/>
    </row>
    <row r="80" spans="1:7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C84" s="12"/>
    </row>
  </sheetData>
  <customSheetViews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10" orientation="portrait" r:id="rId1"/>
    </customSheetView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57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57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37" workbookViewId="0">
      <selection activeCell="L61" sqref="L61"/>
    </sheetView>
  </sheetViews>
  <sheetFormatPr defaultColWidth="9" defaultRowHeight="12.75"/>
  <cols>
    <col min="1" max="1" width="45" style="1" customWidth="1"/>
    <col min="2" max="5" width="15.625" style="1" customWidth="1"/>
    <col min="6" max="6" width="11.875" style="1" customWidth="1"/>
    <col min="7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7" s="2" customFormat="1" ht="31.5" thickBot="1">
      <c r="A2" s="193"/>
      <c r="B2" s="49" t="s">
        <v>54</v>
      </c>
      <c r="C2" s="49" t="s">
        <v>55</v>
      </c>
      <c r="D2" s="49" t="s">
        <v>54</v>
      </c>
      <c r="E2" s="49" t="s">
        <v>55</v>
      </c>
    </row>
    <row r="3" spans="1:17" s="2" customFormat="1" ht="27" customHeight="1" thickBot="1">
      <c r="A3" s="198" t="s">
        <v>35</v>
      </c>
      <c r="B3" s="199"/>
      <c r="C3" s="199"/>
      <c r="D3" s="199"/>
      <c r="E3" s="200"/>
    </row>
    <row r="4" spans="1:17">
      <c r="A4" s="7" t="s">
        <v>3</v>
      </c>
      <c r="B4" s="26">
        <v>10331144</v>
      </c>
      <c r="C4" s="60">
        <v>7260289</v>
      </c>
      <c r="D4" s="60">
        <v>2604074.3074635142</v>
      </c>
      <c r="E4" s="61">
        <v>1813153.3293930592</v>
      </c>
      <c r="G4" s="14"/>
      <c r="H4" s="14"/>
      <c r="I4" s="21"/>
      <c r="J4" s="21"/>
      <c r="K4" s="21"/>
      <c r="M4" s="21"/>
      <c r="N4" s="21"/>
      <c r="O4" s="21"/>
      <c r="P4" s="21"/>
      <c r="Q4" s="21"/>
    </row>
    <row r="5" spans="1:17">
      <c r="A5" s="8" t="s">
        <v>4</v>
      </c>
      <c r="B5" s="29">
        <v>938078</v>
      </c>
      <c r="C5" s="62">
        <v>782751</v>
      </c>
      <c r="D5" s="24">
        <v>236452.49918080308</v>
      </c>
      <c r="E5" s="63">
        <v>195480.86608339511</v>
      </c>
      <c r="G5" s="14"/>
      <c r="H5" s="14"/>
      <c r="I5" s="21"/>
      <c r="J5" s="21"/>
      <c r="K5" s="21"/>
      <c r="M5" s="21"/>
      <c r="N5" s="21"/>
      <c r="O5" s="21"/>
      <c r="P5" s="21"/>
      <c r="Q5" s="21"/>
    </row>
    <row r="6" spans="1:17">
      <c r="A6" s="8" t="s">
        <v>5</v>
      </c>
      <c r="B6" s="29">
        <v>914865</v>
      </c>
      <c r="C6" s="62">
        <v>721458</v>
      </c>
      <c r="D6" s="24">
        <v>230601.41658054598</v>
      </c>
      <c r="E6" s="63">
        <v>180173.81604468607</v>
      </c>
      <c r="I6" s="21"/>
      <c r="J6" s="21"/>
      <c r="K6" s="21"/>
      <c r="M6" s="21"/>
      <c r="N6" s="21"/>
      <c r="O6" s="21"/>
      <c r="P6" s="21"/>
      <c r="Q6" s="21"/>
    </row>
    <row r="7" spans="1:17">
      <c r="A7" s="8" t="s">
        <v>6</v>
      </c>
      <c r="B7" s="29">
        <v>727947</v>
      </c>
      <c r="C7" s="62">
        <v>572961</v>
      </c>
      <c r="D7" s="24">
        <v>183486.75421571347</v>
      </c>
      <c r="E7" s="63">
        <v>143088.81433815882</v>
      </c>
      <c r="I7" s="21"/>
      <c r="J7" s="21"/>
      <c r="K7" s="21"/>
      <c r="M7" s="21"/>
      <c r="N7" s="21"/>
      <c r="O7" s="21"/>
      <c r="P7" s="21"/>
      <c r="Q7" s="21"/>
    </row>
    <row r="8" spans="1:17" ht="25.5">
      <c r="A8" s="8" t="s">
        <v>7</v>
      </c>
      <c r="B8" s="29">
        <v>704033</v>
      </c>
      <c r="C8" s="62">
        <v>481767</v>
      </c>
      <c r="D8" s="24">
        <v>177458.977138104</v>
      </c>
      <c r="E8" s="63">
        <v>120314.4172417525</v>
      </c>
      <c r="I8" s="21"/>
      <c r="J8" s="21"/>
      <c r="K8" s="21"/>
      <c r="M8" s="21"/>
      <c r="N8" s="21"/>
      <c r="O8" s="21"/>
      <c r="P8" s="21"/>
      <c r="Q8" s="21"/>
    </row>
    <row r="9" spans="1:17">
      <c r="A9" s="8" t="s">
        <v>8</v>
      </c>
      <c r="B9" s="29">
        <v>23914</v>
      </c>
      <c r="C9" s="62">
        <v>91194</v>
      </c>
      <c r="D9" s="24">
        <v>6027.7770776094576</v>
      </c>
      <c r="E9" s="63">
        <v>22774.397096406308</v>
      </c>
      <c r="I9" s="21"/>
      <c r="J9" s="21"/>
      <c r="K9" s="21"/>
      <c r="M9" s="21"/>
      <c r="N9" s="21"/>
      <c r="O9" s="21"/>
      <c r="P9" s="21"/>
      <c r="Q9" s="21"/>
    </row>
    <row r="10" spans="1:17">
      <c r="A10" s="8" t="s">
        <v>9</v>
      </c>
      <c r="B10" s="29">
        <v>151</v>
      </c>
      <c r="C10" s="53">
        <v>-6388</v>
      </c>
      <c r="D10" s="24">
        <v>38.061149900436064</v>
      </c>
      <c r="E10" s="64">
        <v>-1595.3116285264764</v>
      </c>
      <c r="I10" s="21"/>
      <c r="J10" s="21"/>
      <c r="K10" s="21"/>
      <c r="M10" s="21"/>
      <c r="N10" s="21"/>
      <c r="O10" s="21"/>
      <c r="P10" s="21"/>
      <c r="Q10" s="21"/>
    </row>
    <row r="11" spans="1:17">
      <c r="A11" s="8" t="s">
        <v>10</v>
      </c>
      <c r="B11" s="29">
        <v>728098</v>
      </c>
      <c r="C11" s="62">
        <v>566573</v>
      </c>
      <c r="D11" s="24">
        <v>183524.8153656139</v>
      </c>
      <c r="E11" s="63">
        <v>141493.50270963233</v>
      </c>
      <c r="I11" s="21"/>
      <c r="J11" s="21"/>
      <c r="K11" s="21"/>
      <c r="M11" s="21"/>
      <c r="N11" s="21"/>
      <c r="O11" s="21"/>
      <c r="P11" s="21"/>
      <c r="Q11" s="21"/>
    </row>
    <row r="12" spans="1:17" ht="25.5">
      <c r="A12" s="8" t="s">
        <v>11</v>
      </c>
      <c r="B12" s="29">
        <v>704184</v>
      </c>
      <c r="C12" s="62">
        <v>476337</v>
      </c>
      <c r="D12" s="24">
        <v>177497.03828800443</v>
      </c>
      <c r="E12" s="63">
        <v>118958.35241036571</v>
      </c>
      <c r="I12" s="21"/>
      <c r="J12" s="21"/>
      <c r="K12" s="21"/>
      <c r="M12" s="21"/>
      <c r="N12" s="21"/>
      <c r="O12" s="21"/>
      <c r="P12" s="21"/>
      <c r="Q12" s="21"/>
    </row>
    <row r="13" spans="1:17" ht="25.5">
      <c r="A13" s="8" t="s">
        <v>12</v>
      </c>
      <c r="B13" s="29">
        <v>23914</v>
      </c>
      <c r="C13" s="62">
        <v>90236</v>
      </c>
      <c r="D13" s="24">
        <v>6027.7770776094576</v>
      </c>
      <c r="E13" s="63">
        <v>22535.150299266614</v>
      </c>
      <c r="I13" s="21"/>
      <c r="J13" s="21"/>
      <c r="K13" s="21"/>
      <c r="M13" s="21"/>
      <c r="N13" s="21"/>
      <c r="O13" s="21"/>
      <c r="P13" s="21"/>
      <c r="Q13" s="21"/>
    </row>
    <row r="14" spans="1:17" ht="25.5">
      <c r="A14" s="8" t="s">
        <v>29</v>
      </c>
      <c r="B14" s="30">
        <v>0.4017193480596416</v>
      </c>
      <c r="C14" s="65">
        <v>0.30919374712472653</v>
      </c>
      <c r="D14" s="25">
        <v>0.10125761804240709</v>
      </c>
      <c r="E14" s="66">
        <v>7.7216715757005477E-2</v>
      </c>
      <c r="I14" s="21"/>
      <c r="J14" s="21"/>
      <c r="K14" s="21"/>
      <c r="M14" s="21"/>
      <c r="N14" s="21"/>
      <c r="O14" s="21"/>
      <c r="P14" s="21"/>
      <c r="Q14" s="21"/>
    </row>
    <row r="15" spans="1:17" ht="25.5">
      <c r="A15" s="8" t="s">
        <v>30</v>
      </c>
      <c r="B15" s="29">
        <v>1752549394</v>
      </c>
      <c r="C15" s="62">
        <v>1558139530.5696745</v>
      </c>
      <c r="D15" s="24">
        <v>1752549394</v>
      </c>
      <c r="E15" s="63">
        <v>1558139530.5696745</v>
      </c>
      <c r="H15" s="21"/>
      <c r="I15" s="21"/>
      <c r="J15" s="21"/>
      <c r="K15" s="21"/>
      <c r="M15" s="21"/>
      <c r="N15" s="21"/>
      <c r="O15" s="21"/>
      <c r="P15" s="21"/>
      <c r="Q15" s="21"/>
    </row>
    <row r="16" spans="1:17">
      <c r="A16" s="8" t="s">
        <v>13</v>
      </c>
      <c r="B16" s="29">
        <v>1062885</v>
      </c>
      <c r="C16" s="62">
        <v>1090887</v>
      </c>
      <c r="D16" s="24">
        <v>267911.42590678798</v>
      </c>
      <c r="E16" s="63">
        <v>272433.42462560459</v>
      </c>
      <c r="I16" s="21"/>
      <c r="J16" s="21"/>
      <c r="K16" s="21"/>
      <c r="M16" s="21"/>
      <c r="N16" s="21"/>
      <c r="O16" s="21"/>
      <c r="P16" s="21"/>
      <c r="Q16" s="21"/>
    </row>
    <row r="17" spans="1:17">
      <c r="A17" s="8" t="s">
        <v>14</v>
      </c>
      <c r="B17" s="34">
        <v>-909204</v>
      </c>
      <c r="C17" s="53">
        <v>-733338</v>
      </c>
      <c r="D17" s="53">
        <v>-229174</v>
      </c>
      <c r="E17" s="64">
        <v>-183140.67611777538</v>
      </c>
      <c r="I17" s="21"/>
      <c r="J17" s="21"/>
      <c r="K17" s="21"/>
      <c r="M17" s="21"/>
      <c r="N17" s="21"/>
      <c r="O17" s="21"/>
      <c r="P17" s="21"/>
      <c r="Q17" s="21"/>
    </row>
    <row r="18" spans="1:17">
      <c r="A18" s="8" t="s">
        <v>15</v>
      </c>
      <c r="B18" s="34">
        <v>-249241</v>
      </c>
      <c r="C18" s="53">
        <v>-294251</v>
      </c>
      <c r="D18" s="53">
        <v>-62823.834849897918</v>
      </c>
      <c r="E18" s="64">
        <v>-73484.978397862273</v>
      </c>
      <c r="I18" s="21"/>
      <c r="J18" s="21"/>
      <c r="K18" s="21"/>
      <c r="M18" s="21"/>
      <c r="N18" s="21"/>
      <c r="O18" s="21"/>
      <c r="P18" s="21"/>
      <c r="Q18" s="21"/>
    </row>
    <row r="19" spans="1:17" ht="26.25" thickBot="1">
      <c r="A19" s="9" t="s">
        <v>27</v>
      </c>
      <c r="B19" s="34">
        <v>-95560</v>
      </c>
      <c r="C19" s="67">
        <v>63298</v>
      </c>
      <c r="D19" s="53">
        <v>-24086.910493282587</v>
      </c>
      <c r="E19" s="68">
        <v>15807.770109966954</v>
      </c>
      <c r="I19" s="21"/>
      <c r="J19" s="21"/>
      <c r="K19" s="21"/>
      <c r="M19" s="21"/>
      <c r="N19" s="21"/>
      <c r="O19" s="21"/>
      <c r="P19" s="21"/>
      <c r="Q19" s="21"/>
    </row>
    <row r="20" spans="1:17" s="2" customFormat="1" ht="18" customHeight="1" thickBot="1">
      <c r="A20" s="3"/>
      <c r="B20" s="69" t="s">
        <v>56</v>
      </c>
      <c r="C20" s="69" t="s">
        <v>44</v>
      </c>
      <c r="D20" s="69" t="s">
        <v>56</v>
      </c>
      <c r="E20" s="69" t="s">
        <v>44</v>
      </c>
      <c r="I20" s="21"/>
      <c r="J20" s="21"/>
      <c r="K20" s="21"/>
      <c r="M20" s="21"/>
      <c r="N20" s="21"/>
      <c r="O20" s="21"/>
      <c r="P20" s="21"/>
      <c r="Q20" s="21"/>
    </row>
    <row r="21" spans="1:17">
      <c r="A21" s="7" t="s">
        <v>17</v>
      </c>
      <c r="B21" s="26">
        <v>18961611</v>
      </c>
      <c r="C21" s="70">
        <v>18959101</v>
      </c>
      <c r="D21" s="60">
        <v>4756337</v>
      </c>
      <c r="E21" s="23">
        <v>4787289.0942605352</v>
      </c>
      <c r="I21" s="21"/>
      <c r="J21" s="21"/>
      <c r="K21" s="21"/>
      <c r="M21" s="21"/>
      <c r="N21" s="21"/>
      <c r="O21" s="21"/>
      <c r="P21" s="21"/>
      <c r="Q21" s="21"/>
    </row>
    <row r="22" spans="1:17">
      <c r="A22" s="8" t="s">
        <v>18</v>
      </c>
      <c r="B22" s="29">
        <v>4438467</v>
      </c>
      <c r="C22" s="71">
        <v>4466786</v>
      </c>
      <c r="D22" s="24">
        <v>1113346.4606431546</v>
      </c>
      <c r="E22" s="22">
        <v>1127890.8163522964</v>
      </c>
      <c r="I22" s="21"/>
      <c r="J22" s="21"/>
      <c r="K22" s="21"/>
      <c r="M22" s="21"/>
      <c r="N22" s="21"/>
      <c r="O22" s="21"/>
      <c r="P22" s="21"/>
      <c r="Q22" s="21"/>
    </row>
    <row r="23" spans="1:17" ht="25.5">
      <c r="A23" s="8" t="s">
        <v>20</v>
      </c>
      <c r="B23" s="29">
        <v>4397</v>
      </c>
      <c r="C23" s="71">
        <v>4397</v>
      </c>
      <c r="D23" s="24">
        <v>1102.9448652987508</v>
      </c>
      <c r="E23" s="22">
        <v>1110.2694240335327</v>
      </c>
      <c r="I23" s="21"/>
      <c r="J23" s="21"/>
      <c r="K23" s="21"/>
      <c r="M23" s="21"/>
      <c r="N23" s="21"/>
      <c r="O23" s="21"/>
      <c r="P23" s="21"/>
      <c r="Q23" s="21"/>
    </row>
    <row r="24" spans="1:17">
      <c r="A24" s="8" t="s">
        <v>19</v>
      </c>
      <c r="B24" s="29">
        <v>23404475</v>
      </c>
      <c r="C24" s="71">
        <v>23430284</v>
      </c>
      <c r="D24" s="24">
        <v>5870785.8827070687</v>
      </c>
      <c r="E24" s="22">
        <v>5916290.1800368661</v>
      </c>
      <c r="I24" s="21"/>
      <c r="J24" s="21"/>
      <c r="K24" s="21"/>
      <c r="M24" s="21"/>
      <c r="N24" s="21"/>
      <c r="O24" s="21"/>
      <c r="P24" s="21"/>
      <c r="Q24" s="21"/>
    </row>
    <row r="25" spans="1:17">
      <c r="A25" s="8" t="s">
        <v>28</v>
      </c>
      <c r="B25" s="29">
        <v>8762747</v>
      </c>
      <c r="C25" s="71">
        <v>15772945</v>
      </c>
      <c r="D25" s="24">
        <v>2198050.218231074</v>
      </c>
      <c r="E25" s="22">
        <v>3982765.194555968</v>
      </c>
      <c r="I25" s="21"/>
      <c r="J25" s="21"/>
      <c r="K25" s="21"/>
      <c r="M25" s="21"/>
      <c r="N25" s="21"/>
      <c r="O25" s="21"/>
      <c r="P25" s="21"/>
      <c r="Q25" s="21"/>
    </row>
    <row r="26" spans="1:17" ht="25.5">
      <c r="A26" s="8" t="s">
        <v>21</v>
      </c>
      <c r="B26" s="29">
        <v>15157415</v>
      </c>
      <c r="C26" s="71">
        <v>14704825</v>
      </c>
      <c r="D26" s="24">
        <v>3802090</v>
      </c>
      <c r="E26" s="22">
        <v>3713058.3541650884</v>
      </c>
      <c r="I26" s="21"/>
      <c r="J26" s="21"/>
      <c r="K26" s="21"/>
      <c r="M26" s="21"/>
      <c r="N26" s="21"/>
      <c r="O26" s="21"/>
      <c r="P26" s="21"/>
      <c r="Q26" s="21"/>
    </row>
    <row r="27" spans="1:17">
      <c r="A27" s="8" t="s">
        <v>26</v>
      </c>
      <c r="B27" s="29">
        <v>479419</v>
      </c>
      <c r="C27" s="71">
        <v>507246</v>
      </c>
      <c r="D27" s="24">
        <v>120257.61300356193</v>
      </c>
      <c r="E27" s="22">
        <v>128082.72100598439</v>
      </c>
      <c r="I27" s="21"/>
      <c r="J27" s="21"/>
      <c r="K27" s="21"/>
      <c r="M27" s="21"/>
      <c r="N27" s="21"/>
      <c r="O27" s="21"/>
      <c r="P27" s="21"/>
      <c r="Q27" s="21"/>
    </row>
    <row r="28" spans="1:17">
      <c r="A28" s="8" t="s">
        <v>22</v>
      </c>
      <c r="B28" s="29">
        <v>15636834</v>
      </c>
      <c r="C28" s="71">
        <v>15212071</v>
      </c>
      <c r="D28" s="24">
        <v>3922348.3670295486</v>
      </c>
      <c r="E28" s="22">
        <v>3841141.075171073</v>
      </c>
      <c r="I28" s="21"/>
      <c r="J28" s="21"/>
      <c r="K28" s="21"/>
      <c r="M28" s="21"/>
      <c r="N28" s="21"/>
      <c r="O28" s="21"/>
      <c r="P28" s="21"/>
      <c r="Q28" s="21"/>
    </row>
    <row r="29" spans="1:17">
      <c r="A29" s="8" t="s">
        <v>39</v>
      </c>
      <c r="B29" s="29">
        <v>4115836</v>
      </c>
      <c r="C29" s="71">
        <v>4070063</v>
      </c>
      <c r="D29" s="24">
        <v>1032417.5989565043</v>
      </c>
      <c r="E29" s="22">
        <v>1027715.829608868</v>
      </c>
      <c r="I29" s="21"/>
      <c r="J29" s="21"/>
      <c r="K29" s="21"/>
      <c r="M29" s="21"/>
      <c r="N29" s="21"/>
      <c r="O29" s="21"/>
      <c r="P29" s="21"/>
      <c r="Q29" s="21"/>
    </row>
    <row r="30" spans="1:17">
      <c r="A30" s="8" t="s">
        <v>24</v>
      </c>
      <c r="B30" s="29">
        <v>3651805</v>
      </c>
      <c r="C30" s="71">
        <v>4148150</v>
      </c>
      <c r="D30" s="24">
        <v>916019.91672101535</v>
      </c>
      <c r="E30" s="22">
        <v>1047433.2752569249</v>
      </c>
      <c r="I30" s="21"/>
      <c r="J30" s="21"/>
      <c r="K30" s="21"/>
      <c r="M30" s="21"/>
      <c r="N30" s="21"/>
      <c r="O30" s="21"/>
      <c r="P30" s="21"/>
      <c r="Q30" s="21"/>
    </row>
    <row r="31" spans="1:17" ht="13.5" thickBot="1">
      <c r="A31" s="9" t="s">
        <v>25</v>
      </c>
      <c r="B31" s="31">
        <v>7767641</v>
      </c>
      <c r="C31" s="72">
        <v>8218213</v>
      </c>
      <c r="D31" s="73">
        <v>1948437.5156775196</v>
      </c>
      <c r="E31" s="59">
        <v>2075149.1048657929</v>
      </c>
      <c r="I31" s="21"/>
      <c r="J31" s="21"/>
      <c r="K31" s="21"/>
      <c r="M31" s="21"/>
      <c r="N31" s="21"/>
      <c r="O31" s="21"/>
      <c r="P31" s="21"/>
      <c r="Q31" s="21"/>
    </row>
    <row r="32" spans="1:17" ht="30" customHeight="1" thickBot="1">
      <c r="A32" s="201" t="s">
        <v>36</v>
      </c>
      <c r="B32" s="209"/>
      <c r="C32" s="209"/>
      <c r="D32" s="209"/>
      <c r="E32" s="210"/>
      <c r="I32" s="21"/>
      <c r="M32" s="21"/>
      <c r="N32" s="21"/>
      <c r="O32" s="21"/>
      <c r="P32" s="21"/>
    </row>
    <row r="33" spans="1:16" ht="17.25" customHeight="1" thickBot="1">
      <c r="A33" s="205"/>
      <c r="B33" s="194" t="s">
        <v>0</v>
      </c>
      <c r="C33" s="195"/>
      <c r="D33" s="196" t="s">
        <v>1</v>
      </c>
      <c r="E33" s="197"/>
      <c r="I33" s="21"/>
      <c r="M33" s="21"/>
      <c r="N33" s="21"/>
      <c r="O33" s="21"/>
      <c r="P33" s="21"/>
    </row>
    <row r="34" spans="1:16" ht="31.5" thickBot="1">
      <c r="A34" s="206"/>
      <c r="B34" s="49" t="s">
        <v>54</v>
      </c>
      <c r="C34" s="49" t="s">
        <v>55</v>
      </c>
      <c r="D34" s="49" t="s">
        <v>54</v>
      </c>
      <c r="E34" s="49" t="s">
        <v>55</v>
      </c>
      <c r="I34" s="21"/>
      <c r="M34" s="21"/>
      <c r="N34" s="21"/>
      <c r="O34" s="21"/>
      <c r="P34" s="21"/>
    </row>
    <row r="35" spans="1:16">
      <c r="A35" s="7" t="s">
        <v>3</v>
      </c>
      <c r="B35" s="74">
        <v>4225973.6468999991</v>
      </c>
      <c r="C35" s="70">
        <v>3406739.5909299999</v>
      </c>
      <c r="D35" s="24">
        <v>1065201.4334433996</v>
      </c>
      <c r="E35" s="22">
        <v>850784.48415343778</v>
      </c>
      <c r="I35" s="21"/>
      <c r="J35" s="21"/>
      <c r="M35" s="21"/>
      <c r="N35" s="21"/>
      <c r="O35" s="21"/>
      <c r="P35" s="21"/>
    </row>
    <row r="36" spans="1:16">
      <c r="A36" s="8" t="s">
        <v>4</v>
      </c>
      <c r="B36" s="75">
        <v>45845.36969999969</v>
      </c>
      <c r="C36" s="71">
        <v>12203.521430000303</v>
      </c>
      <c r="D36" s="24">
        <v>11555.811181407933</v>
      </c>
      <c r="E36" s="22">
        <v>3047.6549227068781</v>
      </c>
      <c r="I36" s="21"/>
      <c r="J36" s="21"/>
      <c r="M36" s="21"/>
      <c r="N36" s="21"/>
      <c r="O36" s="21"/>
      <c r="P36" s="21"/>
    </row>
    <row r="37" spans="1:16">
      <c r="A37" s="8" t="s">
        <v>5</v>
      </c>
      <c r="B37" s="75">
        <v>1061331.6988599999</v>
      </c>
      <c r="C37" s="71">
        <v>196469.6708100003</v>
      </c>
      <c r="D37" s="24">
        <v>267519.89989665512</v>
      </c>
      <c r="E37" s="22">
        <v>49065.490058854462</v>
      </c>
      <c r="I37" s="21"/>
      <c r="J37" s="21"/>
      <c r="M37" s="21"/>
      <c r="N37" s="21"/>
      <c r="O37" s="21"/>
      <c r="P37" s="21"/>
    </row>
    <row r="38" spans="1:16">
      <c r="A38" s="8" t="s">
        <v>6</v>
      </c>
      <c r="B38" s="75">
        <v>1048873.2700199999</v>
      </c>
      <c r="C38" s="71">
        <v>189068.9491200003</v>
      </c>
      <c r="D38" s="24">
        <v>264379.62090590579</v>
      </c>
      <c r="E38" s="22">
        <v>47217.265673828617</v>
      </c>
      <c r="I38" s="21"/>
      <c r="J38" s="21"/>
      <c r="M38" s="21"/>
      <c r="N38" s="21"/>
      <c r="O38" s="21"/>
      <c r="P38" s="21"/>
    </row>
    <row r="39" spans="1:16">
      <c r="A39" s="8" t="s">
        <v>10</v>
      </c>
      <c r="B39" s="75">
        <v>1048873.2700199999</v>
      </c>
      <c r="C39" s="71">
        <v>189068.9491200003</v>
      </c>
      <c r="D39" s="24">
        <v>264379.62090590579</v>
      </c>
      <c r="E39" s="22">
        <v>47217.265673828617</v>
      </c>
      <c r="I39" s="21"/>
      <c r="J39" s="21"/>
      <c r="M39" s="21"/>
      <c r="N39" s="21"/>
      <c r="O39" s="21"/>
      <c r="P39" s="21"/>
    </row>
    <row r="40" spans="1:16" ht="25.5">
      <c r="A40" s="8" t="s">
        <v>29</v>
      </c>
      <c r="B40" s="76">
        <v>0.59848428444351165</v>
      </c>
      <c r="C40" s="77">
        <v>0.12134275872641163</v>
      </c>
      <c r="D40" s="25">
        <v>0.1508543050547001</v>
      </c>
      <c r="E40" s="55">
        <v>3.0303618352180189E-2</v>
      </c>
      <c r="I40" s="21"/>
      <c r="J40" s="21"/>
      <c r="M40" s="21"/>
      <c r="N40" s="21"/>
      <c r="O40" s="21"/>
      <c r="P40" s="21"/>
    </row>
    <row r="41" spans="1:16" ht="25.5">
      <c r="A41" s="8" t="s">
        <v>30</v>
      </c>
      <c r="B41" s="75">
        <v>1752549394</v>
      </c>
      <c r="C41" s="78">
        <v>1558139530.5696745</v>
      </c>
      <c r="D41" s="71">
        <v>1752549394</v>
      </c>
      <c r="E41" s="22">
        <v>1558139530.5696745</v>
      </c>
      <c r="I41" s="21"/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-214885.03273000036</v>
      </c>
      <c r="C42" s="53">
        <v>-166514.0012399996</v>
      </c>
      <c r="D42" s="53">
        <v>-54164.049285408306</v>
      </c>
      <c r="E42" s="64">
        <v>-41584.490058021838</v>
      </c>
      <c r="I42" s="21"/>
      <c r="J42" s="21"/>
      <c r="M42" s="21"/>
      <c r="N42" s="21"/>
      <c r="O42" s="21"/>
      <c r="P42" s="21"/>
    </row>
    <row r="43" spans="1:16">
      <c r="A43" s="8" t="s">
        <v>14</v>
      </c>
      <c r="B43" s="34">
        <v>513005.54271000007</v>
      </c>
      <c r="C43" s="53">
        <v>13610.062570000006</v>
      </c>
      <c r="D43" s="53">
        <v>129309</v>
      </c>
      <c r="E43" s="64">
        <v>3398.9184538030604</v>
      </c>
      <c r="I43" s="21"/>
      <c r="J43" s="21"/>
      <c r="M43" s="21"/>
      <c r="N43" s="21"/>
      <c r="O43" s="21"/>
      <c r="P43" s="21"/>
    </row>
    <row r="44" spans="1:16">
      <c r="A44" s="8" t="s">
        <v>15</v>
      </c>
      <c r="B44" s="34">
        <v>-24482.16419</v>
      </c>
      <c r="C44" s="53">
        <v>-1133.82017</v>
      </c>
      <c r="D44" s="53">
        <v>-6170.9888816071389</v>
      </c>
      <c r="E44" s="64">
        <v>-283.15536973369854</v>
      </c>
      <c r="I44" s="21"/>
      <c r="J44" s="21"/>
      <c r="M44" s="21"/>
      <c r="N44" s="21"/>
      <c r="O44" s="21"/>
      <c r="P44" s="21"/>
    </row>
    <row r="45" spans="1:16" ht="26.25" thickBot="1">
      <c r="A45" s="9" t="s">
        <v>27</v>
      </c>
      <c r="B45" s="34">
        <v>273639.3457899997</v>
      </c>
      <c r="C45" s="53">
        <v>-154037.75883999967</v>
      </c>
      <c r="D45" s="53">
        <v>68973.696415698258</v>
      </c>
      <c r="E45" s="64">
        <v>-38468.726973952493</v>
      </c>
      <c r="I45" s="21"/>
      <c r="J45" s="21"/>
      <c r="M45" s="21"/>
      <c r="N45" s="21"/>
      <c r="O45" s="21"/>
      <c r="P45" s="21"/>
    </row>
    <row r="46" spans="1:16" ht="18" customHeight="1" thickBot="1">
      <c r="A46" s="4"/>
      <c r="B46" s="58" t="s">
        <v>56</v>
      </c>
      <c r="C46" s="58" t="s">
        <v>44</v>
      </c>
      <c r="D46" s="58" t="s">
        <v>56</v>
      </c>
      <c r="E46" s="58" t="s">
        <v>44</v>
      </c>
      <c r="I46" s="21"/>
      <c r="J46" s="21"/>
      <c r="M46" s="21"/>
      <c r="N46" s="21"/>
      <c r="O46" s="21"/>
      <c r="P46" s="21"/>
    </row>
    <row r="47" spans="1:16">
      <c r="A47" s="7" t="s">
        <v>17</v>
      </c>
      <c r="B47" s="74">
        <v>17310419.527080003</v>
      </c>
      <c r="C47" s="70">
        <v>17234390.101390004</v>
      </c>
      <c r="D47" s="60">
        <v>4342151.0879145144</v>
      </c>
      <c r="E47" s="23">
        <v>4351789.0314849894</v>
      </c>
      <c r="I47" s="21"/>
      <c r="J47" s="21"/>
      <c r="M47" s="21"/>
      <c r="N47" s="21"/>
      <c r="O47" s="21"/>
      <c r="P47" s="21"/>
    </row>
    <row r="48" spans="1:16">
      <c r="A48" s="8" t="s">
        <v>18</v>
      </c>
      <c r="B48" s="75">
        <v>2274308.5623799996</v>
      </c>
      <c r="C48" s="71">
        <v>1210795</v>
      </c>
      <c r="D48" s="24">
        <v>570488.27632067411</v>
      </c>
      <c r="E48" s="22">
        <v>305733.15152892459</v>
      </c>
      <c r="I48" s="21"/>
      <c r="J48" s="21"/>
      <c r="M48" s="21"/>
      <c r="N48" s="21"/>
      <c r="O48" s="21"/>
      <c r="P48" s="21"/>
    </row>
    <row r="49" spans="1:16">
      <c r="A49" s="8" t="s">
        <v>19</v>
      </c>
      <c r="B49" s="75">
        <v>19584729.089460004</v>
      </c>
      <c r="C49" s="71">
        <v>18445185.101390004</v>
      </c>
      <c r="D49" s="24">
        <v>4912639</v>
      </c>
      <c r="E49" s="22">
        <v>4657522.1830139142</v>
      </c>
      <c r="I49" s="21"/>
      <c r="J49" s="21"/>
      <c r="M49" s="21"/>
      <c r="N49" s="21"/>
      <c r="O49" s="21"/>
      <c r="P49" s="21"/>
    </row>
    <row r="50" spans="1:16">
      <c r="A50" s="8" t="s">
        <v>28</v>
      </c>
      <c r="B50" s="75">
        <v>8762746.9700000007</v>
      </c>
      <c r="C50" s="71">
        <v>15772945</v>
      </c>
      <c r="D50" s="24">
        <v>2198050.2107058647</v>
      </c>
      <c r="E50" s="22">
        <v>3982765.194555968</v>
      </c>
      <c r="I50" s="21"/>
      <c r="J50" s="21"/>
      <c r="M50" s="21"/>
      <c r="N50" s="21"/>
      <c r="O50" s="21"/>
      <c r="P50" s="21"/>
    </row>
    <row r="51" spans="1:16">
      <c r="A51" s="8" t="s">
        <v>22</v>
      </c>
      <c r="B51" s="75">
        <v>17309671.732299998</v>
      </c>
      <c r="C51" s="71">
        <v>16523680.839500001</v>
      </c>
      <c r="D51" s="24">
        <v>4341963.5108363014</v>
      </c>
      <c r="E51" s="22">
        <v>4172330.5909905815</v>
      </c>
      <c r="I51" s="21"/>
      <c r="J51" s="21"/>
      <c r="M51" s="21"/>
      <c r="N51" s="21"/>
      <c r="O51" s="21"/>
      <c r="P51" s="21"/>
    </row>
    <row r="52" spans="1:16">
      <c r="A52" s="8" t="s">
        <v>39</v>
      </c>
      <c r="B52" s="75">
        <v>849104.82959999994</v>
      </c>
      <c r="C52" s="71">
        <v>848392</v>
      </c>
      <c r="D52" s="24">
        <v>212989.72297195604</v>
      </c>
      <c r="E52" s="22">
        <v>214224.1749362422</v>
      </c>
      <c r="I52" s="21"/>
      <c r="J52" s="21"/>
      <c r="M52" s="21"/>
      <c r="N52" s="21"/>
      <c r="O52" s="21"/>
      <c r="P52" s="21"/>
    </row>
    <row r="53" spans="1:16">
      <c r="A53" s="8" t="s">
        <v>24</v>
      </c>
      <c r="B53" s="75">
        <v>1425951.5275600003</v>
      </c>
      <c r="C53" s="71">
        <v>1073112.2842399999</v>
      </c>
      <c r="D53" s="24">
        <v>357686.13042693026</v>
      </c>
      <c r="E53" s="22">
        <v>270967.42273060122</v>
      </c>
      <c r="I53" s="21"/>
      <c r="J53" s="21"/>
      <c r="M53" s="21"/>
      <c r="N53" s="21"/>
      <c r="O53" s="21"/>
      <c r="P53" s="21"/>
    </row>
    <row r="54" spans="1:16" ht="13.5" thickBot="1">
      <c r="A54" s="10" t="s">
        <v>25</v>
      </c>
      <c r="B54" s="79">
        <v>2275057.3571600001</v>
      </c>
      <c r="C54" s="72">
        <v>1921504.2842399999</v>
      </c>
      <c r="D54" s="73">
        <v>570676.10423920129</v>
      </c>
      <c r="E54" s="59">
        <v>485190.59766684339</v>
      </c>
      <c r="I54" s="21"/>
      <c r="J54" s="21"/>
      <c r="M54" s="21"/>
      <c r="N54" s="21"/>
      <c r="O54" s="21"/>
      <c r="P54" s="21"/>
    </row>
    <row r="56" spans="1:16" ht="14.25">
      <c r="A56" s="16"/>
      <c r="B56" s="16"/>
      <c r="C56" s="16"/>
      <c r="D56" s="16"/>
      <c r="E56" s="16"/>
      <c r="H56"/>
    </row>
    <row r="57" spans="1:16" ht="14.25">
      <c r="A57" s="16" t="s">
        <v>57</v>
      </c>
      <c r="B57" s="16"/>
      <c r="C57" s="16"/>
      <c r="D57" s="16"/>
      <c r="E57" s="16"/>
      <c r="H57"/>
    </row>
    <row r="58" spans="1:16" ht="25.5" customHeight="1">
      <c r="A58" s="207" t="s">
        <v>58</v>
      </c>
      <c r="B58" s="208"/>
      <c r="C58" s="208"/>
      <c r="D58" s="208"/>
      <c r="E58" s="208"/>
      <c r="H58"/>
    </row>
    <row r="59" spans="1:16" ht="39" customHeight="1">
      <c r="A59" s="207" t="s">
        <v>59</v>
      </c>
      <c r="B59" s="207"/>
      <c r="C59" s="207"/>
      <c r="D59" s="207"/>
      <c r="E59" s="207"/>
      <c r="H59"/>
    </row>
    <row r="60" spans="1:16" ht="14.25">
      <c r="H60"/>
    </row>
    <row r="61" spans="1:16" ht="14.25">
      <c r="H61"/>
    </row>
    <row r="62" spans="1:16" ht="14.25">
      <c r="H62"/>
    </row>
    <row r="63" spans="1:16" ht="14.25">
      <c r="H63"/>
    </row>
    <row r="66" spans="6:6">
      <c r="F66" s="17"/>
    </row>
  </sheetData>
  <customSheetViews>
    <customSheetView guid="{CD05A7CF-C49A-4C37-B7FB-6A65872FB4F2}" showPageBreaks="1" fitToPage="1" printArea="1" topLeftCell="A37">
      <selection activeCell="H60" sqref="H60"/>
      <pageMargins left="0.70866141732283472" right="0.70866141732283472" top="0.74803149606299213" bottom="0.74803149606299213" header="0.31496062992125984" footer="0.31496062992125984"/>
      <pageSetup paperSize="9" scale="69" orientation="portrait" r:id="rId1"/>
    </customSheetView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69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9" workbookViewId="0">
      <selection activeCell="L56" sqref="L56"/>
    </sheetView>
  </sheetViews>
  <sheetFormatPr defaultColWidth="9" defaultRowHeight="12.75"/>
  <cols>
    <col min="1" max="1" width="45" style="1" customWidth="1"/>
    <col min="2" max="5" width="15.625" style="1" customWidth="1"/>
    <col min="6" max="6" width="16.625" style="1" bestFit="1" customWidth="1"/>
    <col min="7" max="7" width="13.25" style="1" bestFit="1" customWidth="1"/>
    <col min="8" max="8" width="14.875" style="1" bestFit="1" customWidth="1"/>
    <col min="9" max="9" width="10.875" style="1" bestFit="1" customWidth="1"/>
    <col min="10" max="10" width="9" style="1"/>
    <col min="11" max="12" width="10" style="1" bestFit="1" customWidth="1"/>
    <col min="13" max="16384" width="9" style="1"/>
  </cols>
  <sheetData>
    <row r="1" spans="1:15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5" s="2" customFormat="1" ht="31.5" thickBot="1">
      <c r="A2" s="193"/>
      <c r="B2" s="49" t="s">
        <v>60</v>
      </c>
      <c r="C2" s="49" t="s">
        <v>61</v>
      </c>
      <c r="D2" s="49" t="s">
        <v>62</v>
      </c>
      <c r="E2" s="49" t="s">
        <v>61</v>
      </c>
    </row>
    <row r="3" spans="1:15" s="2" customFormat="1" ht="27" customHeight="1" thickBot="1">
      <c r="A3" s="198" t="s">
        <v>35</v>
      </c>
      <c r="B3" s="199"/>
      <c r="C3" s="199"/>
      <c r="D3" s="199"/>
      <c r="E3" s="200"/>
    </row>
    <row r="4" spans="1:15">
      <c r="A4" s="7" t="s">
        <v>3</v>
      </c>
      <c r="B4" s="26">
        <v>15166841</v>
      </c>
      <c r="C4" s="60">
        <v>10950875</v>
      </c>
      <c r="D4" s="60">
        <v>3752960.9284141245</v>
      </c>
      <c r="E4" s="61">
        <v>2735879.6309147733</v>
      </c>
      <c r="F4" s="18"/>
      <c r="G4" s="19"/>
      <c r="H4" s="20"/>
      <c r="I4" s="21"/>
      <c r="K4" s="21"/>
      <c r="L4" s="21"/>
      <c r="M4" s="21"/>
      <c r="N4" s="21"/>
      <c r="O4" s="21"/>
    </row>
    <row r="5" spans="1:15">
      <c r="A5" s="8" t="s">
        <v>4</v>
      </c>
      <c r="B5" s="29">
        <v>1320940</v>
      </c>
      <c r="C5" s="62">
        <v>1127928</v>
      </c>
      <c r="D5" s="24">
        <v>326860.16875757801</v>
      </c>
      <c r="E5" s="63">
        <v>281792.5727705264</v>
      </c>
      <c r="F5" s="18"/>
      <c r="G5" s="19"/>
      <c r="H5" s="20"/>
      <c r="I5" s="21"/>
      <c r="K5" s="21"/>
      <c r="L5" s="21"/>
      <c r="M5" s="21"/>
      <c r="N5" s="21"/>
      <c r="O5" s="21"/>
    </row>
    <row r="6" spans="1:15">
      <c r="A6" s="8" t="s">
        <v>5</v>
      </c>
      <c r="B6" s="29">
        <v>1281472</v>
      </c>
      <c r="C6" s="62">
        <v>1045580</v>
      </c>
      <c r="D6" s="24">
        <v>317094.00440452335</v>
      </c>
      <c r="E6" s="63">
        <v>261219.40251275527</v>
      </c>
      <c r="F6" s="18"/>
      <c r="G6" s="19"/>
      <c r="H6" s="20"/>
      <c r="I6" s="21"/>
      <c r="K6" s="21"/>
      <c r="L6" s="21"/>
      <c r="M6" s="21"/>
      <c r="N6" s="21"/>
      <c r="O6" s="21"/>
    </row>
    <row r="7" spans="1:15">
      <c r="A7" s="8" t="s">
        <v>6</v>
      </c>
      <c r="B7" s="29">
        <v>1020356</v>
      </c>
      <c r="C7" s="62">
        <v>825064</v>
      </c>
      <c r="D7" s="24">
        <v>252482.1220894267</v>
      </c>
      <c r="E7" s="63">
        <v>206127.43655653697</v>
      </c>
      <c r="F7" s="18"/>
      <c r="G7" s="19"/>
      <c r="H7" s="20"/>
      <c r="I7" s="21"/>
      <c r="K7" s="21"/>
      <c r="L7" s="21"/>
      <c r="M7" s="21"/>
      <c r="N7" s="21"/>
      <c r="O7" s="21"/>
    </row>
    <row r="8" spans="1:15" ht="25.5">
      <c r="A8" s="8" t="s">
        <v>7</v>
      </c>
      <c r="B8" s="29">
        <v>994504</v>
      </c>
      <c r="C8" s="62">
        <v>701598</v>
      </c>
      <c r="D8" s="24">
        <v>246085.1706134165</v>
      </c>
      <c r="E8" s="63">
        <v>175281.67176509122</v>
      </c>
      <c r="F8" s="18"/>
      <c r="G8" s="19"/>
      <c r="H8" s="20"/>
      <c r="I8" s="21"/>
      <c r="K8" s="21"/>
      <c r="L8" s="21"/>
      <c r="M8" s="21"/>
      <c r="N8" s="21"/>
      <c r="O8" s="21"/>
    </row>
    <row r="9" spans="1:15">
      <c r="A9" s="8" t="s">
        <v>8</v>
      </c>
      <c r="B9" s="29">
        <v>25852</v>
      </c>
      <c r="C9" s="62">
        <v>123466</v>
      </c>
      <c r="D9" s="24">
        <v>6396.9514760101956</v>
      </c>
      <c r="E9" s="63">
        <v>30845.764791445745</v>
      </c>
      <c r="F9" s="18"/>
      <c r="G9" s="19"/>
      <c r="H9" s="20"/>
      <c r="I9" s="21"/>
      <c r="K9" s="21"/>
      <c r="L9" s="21"/>
      <c r="M9" s="21"/>
      <c r="N9" s="21"/>
      <c r="O9" s="21"/>
    </row>
    <row r="10" spans="1:15">
      <c r="A10" s="8" t="s">
        <v>9</v>
      </c>
      <c r="B10" s="29">
        <v>769</v>
      </c>
      <c r="C10" s="53">
        <v>-10080</v>
      </c>
      <c r="D10" s="24">
        <v>190.28530423378618</v>
      </c>
      <c r="E10" s="64">
        <v>-2518.3071379794687</v>
      </c>
      <c r="F10" s="18"/>
      <c r="G10" s="19"/>
      <c r="H10" s="20"/>
      <c r="I10" s="21"/>
      <c r="K10" s="21"/>
      <c r="L10" s="21"/>
      <c r="M10" s="21"/>
      <c r="N10" s="21"/>
      <c r="O10" s="21"/>
    </row>
    <row r="11" spans="1:15">
      <c r="A11" s="8" t="s">
        <v>10</v>
      </c>
      <c r="B11" s="29">
        <v>1021125</v>
      </c>
      <c r="C11" s="62">
        <v>814984</v>
      </c>
      <c r="D11" s="24">
        <v>252672.40739366048</v>
      </c>
      <c r="E11" s="63">
        <v>203609.12941855748</v>
      </c>
      <c r="F11" s="18"/>
      <c r="G11" s="19"/>
      <c r="H11" s="20"/>
      <c r="I11" s="21"/>
      <c r="K11" s="21"/>
      <c r="L11" s="21"/>
      <c r="M11" s="21"/>
      <c r="N11" s="21"/>
      <c r="O11" s="21"/>
    </row>
    <row r="12" spans="1:15" ht="25.5">
      <c r="A12" s="8" t="s">
        <v>11</v>
      </c>
      <c r="B12" s="29">
        <v>995273</v>
      </c>
      <c r="C12" s="62">
        <v>692998</v>
      </c>
      <c r="D12" s="24">
        <v>246275.45591765028</v>
      </c>
      <c r="E12" s="63">
        <v>173133.11607197381</v>
      </c>
      <c r="F12" s="18"/>
      <c r="G12" s="19"/>
      <c r="H12" s="20"/>
      <c r="I12" s="21"/>
      <c r="K12" s="21"/>
      <c r="L12" s="21"/>
      <c r="M12" s="21"/>
      <c r="N12" s="21"/>
      <c r="O12" s="21"/>
    </row>
    <row r="13" spans="1:15" ht="25.5">
      <c r="A13" s="8" t="s">
        <v>12</v>
      </c>
      <c r="B13" s="29">
        <v>25852</v>
      </c>
      <c r="C13" s="62">
        <v>121986</v>
      </c>
      <c r="D13" s="24">
        <v>6396.9514760101956</v>
      </c>
      <c r="E13" s="63">
        <v>30476.013346583681</v>
      </c>
      <c r="F13" s="18"/>
      <c r="G13" s="19"/>
      <c r="H13" s="20"/>
      <c r="I13" s="21"/>
      <c r="K13" s="21"/>
      <c r="L13" s="21"/>
      <c r="M13" s="21"/>
      <c r="N13" s="21"/>
      <c r="O13" s="21"/>
    </row>
    <row r="14" spans="1:15" ht="25.5">
      <c r="A14" s="8" t="s">
        <v>29</v>
      </c>
      <c r="B14" s="30">
        <v>0.56746132428835838</v>
      </c>
      <c r="C14" s="65">
        <v>0.44725167295671914</v>
      </c>
      <c r="D14" s="25">
        <v>0.14041554061523728</v>
      </c>
      <c r="E14" s="66">
        <v>0.11173780560319095</v>
      </c>
      <c r="F14" s="18"/>
      <c r="G14" s="19"/>
      <c r="H14" s="20"/>
      <c r="I14" s="21"/>
      <c r="K14" s="21"/>
      <c r="L14" s="21"/>
      <c r="M14" s="21"/>
      <c r="N14" s="21"/>
      <c r="O14" s="21"/>
    </row>
    <row r="15" spans="1:15" ht="25.5">
      <c r="A15" s="8" t="s">
        <v>30</v>
      </c>
      <c r="B15" s="29">
        <v>1752549394</v>
      </c>
      <c r="C15" s="62">
        <v>1568687256.9124949</v>
      </c>
      <c r="D15" s="24">
        <v>1752549394</v>
      </c>
      <c r="E15" s="63">
        <v>1568687256.9124949</v>
      </c>
      <c r="F15" s="18"/>
      <c r="G15" s="19"/>
      <c r="H15" s="20"/>
      <c r="I15" s="21"/>
      <c r="K15" s="21"/>
      <c r="L15" s="21"/>
      <c r="M15" s="21"/>
      <c r="N15" s="21"/>
      <c r="O15" s="21"/>
    </row>
    <row r="16" spans="1:15">
      <c r="A16" s="8" t="s">
        <v>13</v>
      </c>
      <c r="B16" s="29">
        <v>1779865</v>
      </c>
      <c r="C16" s="62">
        <v>1924904</v>
      </c>
      <c r="D16" s="24">
        <v>440418.9246034692</v>
      </c>
      <c r="E16" s="63">
        <v>480902.72650051903</v>
      </c>
      <c r="F16" s="18"/>
      <c r="G16" s="19"/>
      <c r="H16" s="20"/>
      <c r="I16" s="21"/>
      <c r="K16" s="21"/>
      <c r="L16" s="21"/>
      <c r="M16" s="21"/>
      <c r="N16" s="21"/>
      <c r="O16" s="21"/>
    </row>
    <row r="17" spans="1:15">
      <c r="A17" s="8" t="s">
        <v>14</v>
      </c>
      <c r="B17" s="34">
        <v>-1678571</v>
      </c>
      <c r="C17" s="53">
        <v>-1089606</v>
      </c>
      <c r="D17" s="53">
        <v>-415354.21770222456</v>
      </c>
      <c r="E17" s="64">
        <v>-272218.50866917236</v>
      </c>
      <c r="F17" s="18"/>
      <c r="G17" s="19"/>
      <c r="H17" s="20"/>
      <c r="I17" s="21"/>
      <c r="K17" s="21"/>
      <c r="L17" s="21"/>
      <c r="M17" s="21"/>
      <c r="N17" s="21"/>
      <c r="O17" s="21"/>
    </row>
    <row r="18" spans="1:15">
      <c r="A18" s="8" t="s">
        <v>15</v>
      </c>
      <c r="B18" s="34">
        <v>-688439</v>
      </c>
      <c r="C18" s="53">
        <v>-420871</v>
      </c>
      <c r="D18" s="53">
        <v>-170350.87719298247</v>
      </c>
      <c r="E18" s="64">
        <v>-105147.06780442034</v>
      </c>
      <c r="F18" s="18"/>
      <c r="G18" s="19"/>
      <c r="H18" s="20"/>
      <c r="I18" s="21"/>
      <c r="K18" s="21"/>
      <c r="L18" s="21"/>
      <c r="M18" s="21"/>
      <c r="N18" s="21"/>
      <c r="O18" s="21"/>
    </row>
    <row r="19" spans="1:15" ht="26.25" thickBot="1">
      <c r="A19" s="9" t="s">
        <v>27</v>
      </c>
      <c r="B19" s="34">
        <v>-587145</v>
      </c>
      <c r="C19" s="80">
        <v>414427</v>
      </c>
      <c r="D19" s="53">
        <v>-145286.17029173783</v>
      </c>
      <c r="E19" s="81">
        <v>103537.15002692632</v>
      </c>
      <c r="F19" s="18"/>
      <c r="G19" s="19"/>
      <c r="H19" s="20"/>
      <c r="I19" s="21"/>
      <c r="K19" s="21"/>
      <c r="L19" s="21"/>
      <c r="M19" s="21"/>
      <c r="N19" s="21"/>
      <c r="O19" s="21"/>
    </row>
    <row r="20" spans="1:15" s="2" customFormat="1" ht="18" customHeight="1" thickBot="1">
      <c r="A20" s="3"/>
      <c r="B20" s="69" t="s">
        <v>63</v>
      </c>
      <c r="C20" s="69" t="s">
        <v>44</v>
      </c>
      <c r="D20" s="69" t="s">
        <v>63</v>
      </c>
      <c r="E20" s="69" t="s">
        <v>44</v>
      </c>
      <c r="H20" s="20"/>
      <c r="I20" s="21"/>
      <c r="L20" s="21"/>
      <c r="M20" s="21"/>
      <c r="N20" s="21"/>
      <c r="O20" s="21"/>
    </row>
    <row r="21" spans="1:15">
      <c r="A21" s="7" t="s">
        <v>17</v>
      </c>
      <c r="B21" s="26">
        <v>19706773</v>
      </c>
      <c r="C21" s="70">
        <v>18959101</v>
      </c>
      <c r="D21" s="60">
        <v>4467440.3790351832</v>
      </c>
      <c r="E21" s="23">
        <v>4787289.0942605352</v>
      </c>
      <c r="F21" s="21"/>
      <c r="G21" s="21"/>
      <c r="H21" s="20"/>
      <c r="I21" s="21"/>
      <c r="K21" s="21"/>
      <c r="L21" s="21"/>
      <c r="M21" s="21"/>
      <c r="N21" s="21"/>
      <c r="O21" s="21"/>
    </row>
    <row r="22" spans="1:15">
      <c r="A22" s="8" t="s">
        <v>18</v>
      </c>
      <c r="B22" s="29">
        <v>3750341</v>
      </c>
      <c r="C22" s="71">
        <v>4466786</v>
      </c>
      <c r="D22" s="24">
        <v>850186.11715632933</v>
      </c>
      <c r="E22" s="22">
        <v>1127890.8163522964</v>
      </c>
      <c r="F22" s="21"/>
      <c r="G22" s="21"/>
      <c r="H22" s="20"/>
      <c r="I22" s="21"/>
      <c r="K22" s="21"/>
      <c r="L22" s="21"/>
      <c r="M22" s="21"/>
      <c r="N22" s="21"/>
      <c r="O22" s="21"/>
    </row>
    <row r="23" spans="1:15" ht="25.5">
      <c r="A23" s="8" t="s">
        <v>20</v>
      </c>
      <c r="B23" s="29">
        <v>4397</v>
      </c>
      <c r="C23" s="71">
        <v>4397</v>
      </c>
      <c r="D23" s="24">
        <v>996.78092129125866</v>
      </c>
      <c r="E23" s="22">
        <v>1110.2694240335327</v>
      </c>
      <c r="F23" s="21"/>
      <c r="G23" s="21"/>
      <c r="H23" s="20"/>
      <c r="I23" s="21"/>
      <c r="K23" s="21"/>
      <c r="L23" s="21"/>
      <c r="M23" s="21"/>
      <c r="N23" s="21"/>
      <c r="O23" s="21"/>
    </row>
    <row r="24" spans="1:15">
      <c r="A24" s="8" t="s">
        <v>19</v>
      </c>
      <c r="B24" s="29">
        <v>23461511</v>
      </c>
      <c r="C24" s="71">
        <v>23430284</v>
      </c>
      <c r="D24" s="24">
        <v>5318623.2771128034</v>
      </c>
      <c r="E24" s="22">
        <v>5916290.1800368661</v>
      </c>
      <c r="F24" s="21"/>
      <c r="G24" s="21"/>
      <c r="H24" s="20"/>
      <c r="I24" s="21"/>
      <c r="K24" s="21"/>
      <c r="L24" s="21"/>
      <c r="M24" s="21"/>
      <c r="N24" s="21"/>
      <c r="O24" s="21"/>
    </row>
    <row r="25" spans="1:15">
      <c r="A25" s="8" t="s">
        <v>28</v>
      </c>
      <c r="B25" s="29">
        <v>8762747</v>
      </c>
      <c r="C25" s="71">
        <v>15772945</v>
      </c>
      <c r="D25" s="24">
        <v>1986476.9223793978</v>
      </c>
      <c r="E25" s="22">
        <v>3982765.194555968</v>
      </c>
      <c r="F25" s="21"/>
      <c r="G25" s="21"/>
      <c r="H25" s="20"/>
      <c r="I25" s="21"/>
      <c r="K25" s="21"/>
      <c r="L25" s="21"/>
      <c r="M25" s="21"/>
      <c r="N25" s="21"/>
      <c r="O25" s="21"/>
    </row>
    <row r="26" spans="1:15" ht="25.5">
      <c r="A26" s="8" t="s">
        <v>21</v>
      </c>
      <c r="B26" s="29">
        <v>15459848</v>
      </c>
      <c r="C26" s="71">
        <v>14704825</v>
      </c>
      <c r="D26" s="24">
        <v>3504680.8124773302</v>
      </c>
      <c r="E26" s="22">
        <v>3713058.3541650884</v>
      </c>
      <c r="F26" s="21"/>
      <c r="G26" s="21"/>
      <c r="H26" s="20"/>
      <c r="I26" s="21"/>
      <c r="K26" s="21"/>
      <c r="L26" s="21"/>
      <c r="M26" s="21"/>
      <c r="N26" s="21"/>
      <c r="O26" s="21"/>
    </row>
    <row r="27" spans="1:15">
      <c r="A27" s="8" t="s">
        <v>26</v>
      </c>
      <c r="B27" s="29">
        <v>462626</v>
      </c>
      <c r="C27" s="71">
        <v>507246</v>
      </c>
      <c r="D27" s="24">
        <v>104875.31737395719</v>
      </c>
      <c r="E27" s="22">
        <v>128082.72100598439</v>
      </c>
      <c r="F27" s="21"/>
      <c r="G27" s="21"/>
      <c r="H27" s="20"/>
      <c r="I27" s="21"/>
      <c r="K27" s="21"/>
      <c r="L27" s="21"/>
      <c r="M27" s="21"/>
      <c r="N27" s="21"/>
      <c r="O27" s="21"/>
    </row>
    <row r="28" spans="1:15">
      <c r="A28" s="8" t="s">
        <v>22</v>
      </c>
      <c r="B28" s="29">
        <v>15922474</v>
      </c>
      <c r="C28" s="71">
        <v>15212071</v>
      </c>
      <c r="D28" s="24">
        <v>3609556.1298512877</v>
      </c>
      <c r="E28" s="22">
        <v>3841141.075171073</v>
      </c>
      <c r="F28" s="21"/>
      <c r="G28" s="21"/>
      <c r="H28" s="20"/>
      <c r="I28" s="21"/>
      <c r="K28" s="21"/>
      <c r="L28" s="21"/>
      <c r="M28" s="21"/>
      <c r="N28" s="21"/>
      <c r="O28" s="21"/>
    </row>
    <row r="29" spans="1:15">
      <c r="A29" s="8" t="s">
        <v>39</v>
      </c>
      <c r="B29" s="29">
        <v>4145734</v>
      </c>
      <c r="C29" s="71">
        <v>4070063</v>
      </c>
      <c r="D29" s="24">
        <v>939820.00362713099</v>
      </c>
      <c r="E29" s="22">
        <v>1027715.829608868</v>
      </c>
      <c r="F29" s="21"/>
      <c r="G29" s="21"/>
      <c r="H29" s="20"/>
      <c r="I29" s="21"/>
      <c r="K29" s="21"/>
      <c r="L29" s="21"/>
      <c r="M29" s="21"/>
      <c r="N29" s="21"/>
      <c r="O29" s="21"/>
    </row>
    <row r="30" spans="1:15">
      <c r="A30" s="8" t="s">
        <v>24</v>
      </c>
      <c r="B30" s="29">
        <v>3393303</v>
      </c>
      <c r="C30" s="71">
        <v>4148150</v>
      </c>
      <c r="D30" s="24">
        <v>769247.1436343852</v>
      </c>
      <c r="E30" s="22">
        <v>1047433.2752569249</v>
      </c>
      <c r="F30" s="21"/>
      <c r="G30" s="21"/>
      <c r="H30" s="20"/>
      <c r="I30" s="21"/>
      <c r="K30" s="21"/>
      <c r="L30" s="21"/>
      <c r="M30" s="21"/>
      <c r="N30" s="21"/>
      <c r="O30" s="21"/>
    </row>
    <row r="31" spans="1:15" ht="13.5" thickBot="1">
      <c r="A31" s="9" t="s">
        <v>25</v>
      </c>
      <c r="B31" s="31">
        <v>7539037</v>
      </c>
      <c r="C31" s="72">
        <v>8218213</v>
      </c>
      <c r="D31" s="73">
        <v>1709067</v>
      </c>
      <c r="E31" s="59">
        <v>2075149.1048657929</v>
      </c>
      <c r="F31" s="21"/>
      <c r="G31" s="21"/>
      <c r="H31" s="20"/>
      <c r="I31" s="21"/>
      <c r="K31" s="21"/>
      <c r="L31" s="21"/>
      <c r="M31" s="21"/>
      <c r="N31" s="21"/>
      <c r="O31" s="21"/>
    </row>
    <row r="32" spans="1:15" ht="30" customHeight="1" thickBot="1">
      <c r="A32" s="201" t="s">
        <v>36</v>
      </c>
      <c r="B32" s="209"/>
      <c r="C32" s="209"/>
      <c r="D32" s="209"/>
      <c r="E32" s="210"/>
      <c r="L32" s="21"/>
      <c r="M32" s="21"/>
      <c r="N32" s="21"/>
      <c r="O32" s="21"/>
    </row>
    <row r="33" spans="1:15" ht="17.25" customHeight="1" thickBot="1">
      <c r="A33" s="205"/>
      <c r="B33" s="194" t="s">
        <v>0</v>
      </c>
      <c r="C33" s="195"/>
      <c r="D33" s="196" t="s">
        <v>1</v>
      </c>
      <c r="E33" s="197"/>
      <c r="L33" s="21"/>
      <c r="M33" s="21"/>
      <c r="N33" s="21"/>
      <c r="O33" s="21"/>
    </row>
    <row r="34" spans="1:15" ht="31.5" thickBot="1">
      <c r="A34" s="206"/>
      <c r="B34" s="49" t="s">
        <v>62</v>
      </c>
      <c r="C34" s="49" t="s">
        <v>61</v>
      </c>
      <c r="D34" s="49" t="s">
        <v>62</v>
      </c>
      <c r="E34" s="49" t="s">
        <v>61</v>
      </c>
      <c r="L34" s="21"/>
      <c r="M34" s="21"/>
      <c r="N34" s="21"/>
      <c r="O34" s="21"/>
    </row>
    <row r="35" spans="1:15">
      <c r="A35" s="7" t="s">
        <v>3</v>
      </c>
      <c r="B35" s="74">
        <v>6257970.9410000006</v>
      </c>
      <c r="C35" s="70">
        <v>5076036.8300200012</v>
      </c>
      <c r="D35" s="24">
        <v>1548504.4270408039</v>
      </c>
      <c r="E35" s="22">
        <v>1268156.7243736156</v>
      </c>
      <c r="F35" s="18"/>
      <c r="G35" s="21"/>
      <c r="H35" s="21"/>
      <c r="I35" s="21"/>
      <c r="L35" s="21"/>
      <c r="M35" s="21"/>
      <c r="N35" s="21"/>
      <c r="O35" s="21"/>
    </row>
    <row r="36" spans="1:15">
      <c r="A36" s="8" t="s">
        <v>4</v>
      </c>
      <c r="B36" s="75">
        <v>64446.391999999993</v>
      </c>
      <c r="C36" s="71">
        <v>23587.545680001218</v>
      </c>
      <c r="D36" s="24">
        <v>15946.945784772226</v>
      </c>
      <c r="E36" s="22">
        <v>5892.9250648178422</v>
      </c>
      <c r="F36" s="18"/>
      <c r="G36" s="21"/>
      <c r="H36" s="21"/>
      <c r="I36" s="21"/>
      <c r="L36" s="21"/>
      <c r="M36" s="21"/>
      <c r="N36" s="21"/>
      <c r="O36" s="21"/>
    </row>
    <row r="37" spans="1:15">
      <c r="A37" s="8" t="s">
        <v>5</v>
      </c>
      <c r="B37" s="75">
        <v>1090058.392</v>
      </c>
      <c r="C37" s="71">
        <v>210606.59038000126</v>
      </c>
      <c r="D37" s="24">
        <v>269729.63947244699</v>
      </c>
      <c r="E37" s="22">
        <v>52616.277763836835</v>
      </c>
      <c r="F37" s="18"/>
      <c r="G37" s="21"/>
      <c r="H37" s="21"/>
      <c r="I37" s="21"/>
      <c r="L37" s="21"/>
      <c r="M37" s="21"/>
      <c r="N37" s="21"/>
      <c r="O37" s="21"/>
    </row>
    <row r="38" spans="1:15">
      <c r="A38" s="8" t="s">
        <v>6</v>
      </c>
      <c r="B38" s="75">
        <v>1072932.1370000001</v>
      </c>
      <c r="C38" s="71">
        <v>200310.53799000123</v>
      </c>
      <c r="D38" s="24">
        <v>265491.83109395497</v>
      </c>
      <c r="E38" s="22">
        <v>50043.993812770605</v>
      </c>
      <c r="F38" s="18"/>
      <c r="G38" s="21"/>
      <c r="H38" s="21"/>
      <c r="I38" s="21"/>
      <c r="L38" s="21"/>
      <c r="M38" s="21"/>
      <c r="N38" s="21"/>
      <c r="O38" s="21"/>
    </row>
    <row r="39" spans="1:15">
      <c r="A39" s="8" t="s">
        <v>10</v>
      </c>
      <c r="B39" s="75">
        <v>1072932.1370000001</v>
      </c>
      <c r="C39" s="71">
        <v>200310.53799000123</v>
      </c>
      <c r="D39" s="24">
        <v>265491.83109395497</v>
      </c>
      <c r="E39" s="22">
        <v>50043.993812770605</v>
      </c>
      <c r="F39" s="18"/>
      <c r="G39" s="21"/>
      <c r="H39" s="21"/>
      <c r="I39" s="21"/>
      <c r="L39" s="21"/>
      <c r="M39" s="21"/>
      <c r="N39" s="21"/>
      <c r="O39" s="21"/>
    </row>
    <row r="40" spans="1:15" ht="25.5">
      <c r="A40" s="8" t="s">
        <v>29</v>
      </c>
      <c r="B40" s="76">
        <v>0.61221220963772738</v>
      </c>
      <c r="C40" s="77">
        <v>0.12769309950554092</v>
      </c>
      <c r="D40" s="25">
        <v>0.15148892921528406</v>
      </c>
      <c r="E40" s="55">
        <v>3.1901829757492686E-2</v>
      </c>
      <c r="F40" s="18"/>
      <c r="G40" s="21"/>
      <c r="H40" s="21"/>
      <c r="I40" s="21"/>
      <c r="L40" s="21"/>
      <c r="M40" s="21"/>
      <c r="N40" s="21"/>
      <c r="O40" s="21"/>
    </row>
    <row r="41" spans="1:15" ht="25.5">
      <c r="A41" s="8" t="s">
        <v>30</v>
      </c>
      <c r="B41" s="75">
        <v>1752549394</v>
      </c>
      <c r="C41" s="78">
        <v>1568687256.9124949</v>
      </c>
      <c r="D41" s="71">
        <v>1752549394</v>
      </c>
      <c r="E41" s="22">
        <v>1568687256.9124949</v>
      </c>
      <c r="F41" s="18"/>
      <c r="G41" s="21"/>
      <c r="H41" s="21"/>
      <c r="I41" s="21"/>
      <c r="L41" s="21"/>
      <c r="M41" s="21"/>
      <c r="N41" s="21"/>
      <c r="O41" s="21"/>
    </row>
    <row r="42" spans="1:15">
      <c r="A42" s="8" t="s">
        <v>13</v>
      </c>
      <c r="B42" s="34">
        <v>36225</v>
      </c>
      <c r="C42" s="53">
        <v>-216681.52467999861</v>
      </c>
      <c r="D42" s="53">
        <v>8963.6997995694455</v>
      </c>
      <c r="E42" s="64">
        <v>-54133.99109820585</v>
      </c>
      <c r="F42" s="18"/>
      <c r="G42" s="21"/>
      <c r="H42" s="21"/>
      <c r="I42" s="21"/>
      <c r="L42" s="21"/>
      <c r="M42" s="21"/>
      <c r="N42" s="21"/>
      <c r="O42" s="21"/>
    </row>
    <row r="43" spans="1:15">
      <c r="A43" s="8" t="s">
        <v>14</v>
      </c>
      <c r="B43" s="75">
        <v>547435</v>
      </c>
      <c r="C43" s="71">
        <v>180271.23079</v>
      </c>
      <c r="D43" s="24">
        <v>135460.12421745478</v>
      </c>
      <c r="E43" s="22">
        <v>45037.532467341392</v>
      </c>
      <c r="F43" s="18"/>
      <c r="G43" s="21"/>
      <c r="H43" s="21"/>
      <c r="I43" s="21"/>
      <c r="L43" s="21"/>
      <c r="M43" s="21"/>
      <c r="N43" s="21"/>
      <c r="O43" s="21"/>
    </row>
    <row r="44" spans="1:15">
      <c r="A44" s="8" t="s">
        <v>15</v>
      </c>
      <c r="B44" s="34">
        <v>-287616</v>
      </c>
      <c r="C44" s="53">
        <v>-1383.2423100000001</v>
      </c>
      <c r="D44" s="53">
        <v>-71169.178234726453</v>
      </c>
      <c r="E44" s="64">
        <v>-345.57827210597316</v>
      </c>
      <c r="F44" s="18"/>
      <c r="G44" s="21"/>
      <c r="H44" s="21"/>
      <c r="I44" s="21"/>
      <c r="L44" s="21"/>
      <c r="M44" s="21"/>
      <c r="N44" s="21"/>
      <c r="O44" s="21"/>
    </row>
    <row r="45" spans="1:15" ht="26.25" thickBot="1">
      <c r="A45" s="9" t="s">
        <v>27</v>
      </c>
      <c r="B45" s="34">
        <v>296044</v>
      </c>
      <c r="C45" s="53">
        <v>-37794.336199998696</v>
      </c>
      <c r="D45" s="53">
        <v>73254.645782297783</v>
      </c>
      <c r="E45" s="64">
        <v>-9442.2367686163252</v>
      </c>
      <c r="F45" s="18"/>
      <c r="G45" s="21"/>
      <c r="H45" s="21"/>
      <c r="I45" s="21"/>
      <c r="L45" s="21"/>
      <c r="M45" s="21"/>
      <c r="N45" s="21"/>
      <c r="O45" s="21"/>
    </row>
    <row r="46" spans="1:15" ht="18" customHeight="1" thickBot="1">
      <c r="A46" s="4"/>
      <c r="B46" s="58" t="s">
        <v>63</v>
      </c>
      <c r="C46" s="58" t="s">
        <v>44</v>
      </c>
      <c r="D46" s="58" t="s">
        <v>63</v>
      </c>
      <c r="E46" s="58" t="s">
        <v>44</v>
      </c>
      <c r="H46" s="21"/>
      <c r="I46" s="21"/>
      <c r="L46" s="21"/>
      <c r="M46" s="21"/>
      <c r="N46" s="21"/>
      <c r="O46" s="21"/>
    </row>
    <row r="47" spans="1:15">
      <c r="A47" s="7" t="s">
        <v>17</v>
      </c>
      <c r="B47" s="74">
        <v>17767794</v>
      </c>
      <c r="C47" s="70">
        <v>17234390.101390004</v>
      </c>
      <c r="D47" s="60">
        <v>4027882.2089227419</v>
      </c>
      <c r="E47" s="23">
        <v>4351789.0314849894</v>
      </c>
      <c r="F47" s="21"/>
      <c r="G47" s="21"/>
      <c r="H47" s="21"/>
      <c r="I47" s="21"/>
      <c r="L47" s="21"/>
      <c r="M47" s="21"/>
      <c r="N47" s="21"/>
      <c r="O47" s="21"/>
    </row>
    <row r="48" spans="1:15">
      <c r="A48" s="8" t="s">
        <v>18</v>
      </c>
      <c r="B48" s="75">
        <v>1343103</v>
      </c>
      <c r="C48" s="71">
        <v>1210795</v>
      </c>
      <c r="D48" s="24">
        <v>304475.65288356907</v>
      </c>
      <c r="E48" s="22">
        <v>305733.15152892459</v>
      </c>
      <c r="F48" s="21"/>
      <c r="G48" s="21"/>
      <c r="H48" s="21"/>
      <c r="I48" s="21"/>
      <c r="L48" s="21"/>
      <c r="M48" s="21"/>
      <c r="N48" s="21"/>
      <c r="O48" s="21"/>
    </row>
    <row r="49" spans="1:15">
      <c r="A49" s="8" t="s">
        <v>19</v>
      </c>
      <c r="B49" s="75">
        <v>19110897</v>
      </c>
      <c r="C49" s="71">
        <v>18445185.101390004</v>
      </c>
      <c r="D49" s="24">
        <v>4332357.8618063116</v>
      </c>
      <c r="E49" s="22">
        <v>4657522.1830139142</v>
      </c>
      <c r="F49" s="21"/>
      <c r="G49" s="21"/>
      <c r="H49" s="21"/>
      <c r="I49" s="21"/>
      <c r="L49" s="21"/>
      <c r="M49" s="21"/>
      <c r="N49" s="21"/>
      <c r="O49" s="21"/>
    </row>
    <row r="50" spans="1:15">
      <c r="A50" s="8" t="s">
        <v>28</v>
      </c>
      <c r="B50" s="75">
        <v>8762747</v>
      </c>
      <c r="C50" s="71">
        <v>15772945</v>
      </c>
      <c r="D50" s="24">
        <v>1986476.9223793978</v>
      </c>
      <c r="E50" s="22">
        <v>3982765.194555968</v>
      </c>
      <c r="F50" s="21"/>
      <c r="G50" s="21"/>
      <c r="H50" s="21"/>
      <c r="I50" s="21"/>
      <c r="L50" s="21"/>
      <c r="M50" s="21"/>
      <c r="N50" s="21"/>
      <c r="O50" s="21"/>
    </row>
    <row r="51" spans="1:15">
      <c r="A51" s="8" t="s">
        <v>22</v>
      </c>
      <c r="B51" s="75">
        <v>17333731</v>
      </c>
      <c r="C51" s="71">
        <v>16523680.839500001</v>
      </c>
      <c r="D51" s="24">
        <v>3929482.0003627129</v>
      </c>
      <c r="E51" s="22">
        <v>4172330.5909905815</v>
      </c>
      <c r="F51" s="21"/>
      <c r="G51" s="21"/>
      <c r="H51" s="21"/>
      <c r="I51" s="21"/>
      <c r="L51" s="21"/>
      <c r="M51" s="21"/>
      <c r="N51" s="21"/>
      <c r="O51" s="21"/>
    </row>
    <row r="52" spans="1:15">
      <c r="A52" s="8" t="s">
        <v>39</v>
      </c>
      <c r="B52" s="75">
        <v>849807</v>
      </c>
      <c r="C52" s="71">
        <v>848392</v>
      </c>
      <c r="D52" s="24">
        <v>192647.57889009794</v>
      </c>
      <c r="E52" s="22">
        <v>214224.1749362422</v>
      </c>
      <c r="F52" s="21"/>
      <c r="G52" s="21"/>
      <c r="H52" s="21"/>
      <c r="I52" s="21"/>
      <c r="L52" s="21"/>
      <c r="M52" s="21"/>
      <c r="N52" s="21"/>
      <c r="O52" s="21"/>
    </row>
    <row r="53" spans="1:15">
      <c r="A53" s="8" t="s">
        <v>24</v>
      </c>
      <c r="B53" s="75">
        <v>927359</v>
      </c>
      <c r="C53" s="71">
        <v>1073112.2842399999</v>
      </c>
      <c r="D53" s="24">
        <v>210228.28255350018</v>
      </c>
      <c r="E53" s="22">
        <v>270967.42273060122</v>
      </c>
      <c r="F53" s="21"/>
      <c r="G53" s="21"/>
      <c r="H53" s="21"/>
      <c r="I53" s="21"/>
      <c r="L53" s="21"/>
      <c r="M53" s="21"/>
      <c r="N53" s="21"/>
      <c r="O53" s="21"/>
    </row>
    <row r="54" spans="1:15" ht="13.5" thickBot="1">
      <c r="A54" s="10" t="s">
        <v>25</v>
      </c>
      <c r="B54" s="79">
        <v>1777166</v>
      </c>
      <c r="C54" s="72">
        <v>1921504.2842399999</v>
      </c>
      <c r="D54" s="73">
        <v>402875.86144359811</v>
      </c>
      <c r="E54" s="59">
        <v>485190.59766684339</v>
      </c>
      <c r="F54" s="21"/>
      <c r="G54" s="21"/>
      <c r="H54" s="21"/>
      <c r="I54" s="21"/>
      <c r="L54" s="21"/>
      <c r="M54" s="21"/>
      <c r="N54" s="21"/>
      <c r="O54" s="21"/>
    </row>
    <row r="55" spans="1:15" ht="14.25">
      <c r="G55"/>
      <c r="N55" s="21"/>
      <c r="O55" s="21"/>
    </row>
    <row r="56" spans="1:15" ht="14.25">
      <c r="A56" s="16"/>
      <c r="B56" s="16"/>
      <c r="C56" s="16"/>
      <c r="D56" s="16"/>
      <c r="E56" s="16"/>
      <c r="G56"/>
    </row>
    <row r="57" spans="1:15" ht="14.25">
      <c r="A57" s="16" t="s">
        <v>64</v>
      </c>
      <c r="B57" s="16"/>
      <c r="C57" s="16"/>
      <c r="D57" s="16"/>
      <c r="E57" s="16"/>
      <c r="G57"/>
    </row>
    <row r="58" spans="1:15" ht="25.5" customHeight="1">
      <c r="A58" s="207" t="s">
        <v>65</v>
      </c>
      <c r="B58" s="208"/>
      <c r="C58" s="208"/>
      <c r="D58" s="208"/>
      <c r="E58" s="208"/>
      <c r="G58"/>
    </row>
    <row r="59" spans="1:15" ht="39" customHeight="1">
      <c r="A59" s="207" t="s">
        <v>164</v>
      </c>
      <c r="B59" s="207"/>
      <c r="C59" s="207"/>
      <c r="D59" s="207"/>
      <c r="E59" s="207"/>
      <c r="G59"/>
    </row>
    <row r="60" spans="1:15" ht="14.25">
      <c r="G60"/>
    </row>
    <row r="61" spans="1:15" ht="14.25">
      <c r="G61"/>
    </row>
    <row r="62" spans="1:15" ht="14.25">
      <c r="G62"/>
    </row>
    <row r="63" spans="1:15" ht="14.25">
      <c r="G63"/>
    </row>
    <row r="64" spans="1:15" ht="14.25">
      <c r="G64"/>
    </row>
    <row r="65" spans="7:7" ht="14.25">
      <c r="G65"/>
    </row>
    <row r="66" spans="7:7" ht="14.25">
      <c r="G66"/>
    </row>
  </sheetData>
  <customSheetViews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  <customSheetView guid="{AE45179B-2B39-4334-A163-6EB551016FE3}" showPageBreaks="1" printArea="1" topLeftCell="A43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5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5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0" workbookViewId="0">
      <selection activeCell="L51" sqref="L51"/>
    </sheetView>
  </sheetViews>
  <sheetFormatPr defaultRowHeight="12.75"/>
  <cols>
    <col min="1" max="1" width="45" style="1" customWidth="1"/>
    <col min="2" max="5" width="15.625" style="1" customWidth="1"/>
    <col min="6" max="11" width="9" style="1"/>
    <col min="12" max="13" width="10" style="1" bestFit="1" customWidth="1"/>
    <col min="14" max="256" width="9" style="1"/>
    <col min="257" max="257" width="45" style="1" customWidth="1"/>
    <col min="258" max="261" width="15.625" style="1" customWidth="1"/>
    <col min="262" max="512" width="9" style="1"/>
    <col min="513" max="513" width="45" style="1" customWidth="1"/>
    <col min="514" max="517" width="15.625" style="1" customWidth="1"/>
    <col min="518" max="768" width="9" style="1"/>
    <col min="769" max="769" width="45" style="1" customWidth="1"/>
    <col min="770" max="773" width="15.625" style="1" customWidth="1"/>
    <col min="774" max="1024" width="9" style="1"/>
    <col min="1025" max="1025" width="45" style="1" customWidth="1"/>
    <col min="1026" max="1029" width="15.625" style="1" customWidth="1"/>
    <col min="1030" max="1280" width="9" style="1"/>
    <col min="1281" max="1281" width="45" style="1" customWidth="1"/>
    <col min="1282" max="1285" width="15.625" style="1" customWidth="1"/>
    <col min="1286" max="1536" width="9" style="1"/>
    <col min="1537" max="1537" width="45" style="1" customWidth="1"/>
    <col min="1538" max="1541" width="15.625" style="1" customWidth="1"/>
    <col min="1542" max="1792" width="9" style="1"/>
    <col min="1793" max="1793" width="45" style="1" customWidth="1"/>
    <col min="1794" max="1797" width="15.625" style="1" customWidth="1"/>
    <col min="1798" max="2048" width="9" style="1"/>
    <col min="2049" max="2049" width="45" style="1" customWidth="1"/>
    <col min="2050" max="2053" width="15.625" style="1" customWidth="1"/>
    <col min="2054" max="2304" width="9" style="1"/>
    <col min="2305" max="2305" width="45" style="1" customWidth="1"/>
    <col min="2306" max="2309" width="15.625" style="1" customWidth="1"/>
    <col min="2310" max="2560" width="9" style="1"/>
    <col min="2561" max="2561" width="45" style="1" customWidth="1"/>
    <col min="2562" max="2565" width="15.625" style="1" customWidth="1"/>
    <col min="2566" max="2816" width="9" style="1"/>
    <col min="2817" max="2817" width="45" style="1" customWidth="1"/>
    <col min="2818" max="2821" width="15.625" style="1" customWidth="1"/>
    <col min="2822" max="3072" width="9" style="1"/>
    <col min="3073" max="3073" width="45" style="1" customWidth="1"/>
    <col min="3074" max="3077" width="15.625" style="1" customWidth="1"/>
    <col min="3078" max="3328" width="9" style="1"/>
    <col min="3329" max="3329" width="45" style="1" customWidth="1"/>
    <col min="3330" max="3333" width="15.625" style="1" customWidth="1"/>
    <col min="3334" max="3584" width="9" style="1"/>
    <col min="3585" max="3585" width="45" style="1" customWidth="1"/>
    <col min="3586" max="3589" width="15.625" style="1" customWidth="1"/>
    <col min="3590" max="3840" width="9" style="1"/>
    <col min="3841" max="3841" width="45" style="1" customWidth="1"/>
    <col min="3842" max="3845" width="15.625" style="1" customWidth="1"/>
    <col min="3846" max="4096" width="9" style="1"/>
    <col min="4097" max="4097" width="45" style="1" customWidth="1"/>
    <col min="4098" max="4101" width="15.625" style="1" customWidth="1"/>
    <col min="4102" max="4352" width="9" style="1"/>
    <col min="4353" max="4353" width="45" style="1" customWidth="1"/>
    <col min="4354" max="4357" width="15.625" style="1" customWidth="1"/>
    <col min="4358" max="4608" width="9" style="1"/>
    <col min="4609" max="4609" width="45" style="1" customWidth="1"/>
    <col min="4610" max="4613" width="15.625" style="1" customWidth="1"/>
    <col min="4614" max="4864" width="9" style="1"/>
    <col min="4865" max="4865" width="45" style="1" customWidth="1"/>
    <col min="4866" max="4869" width="15.625" style="1" customWidth="1"/>
    <col min="4870" max="5120" width="9" style="1"/>
    <col min="5121" max="5121" width="45" style="1" customWidth="1"/>
    <col min="5122" max="5125" width="15.625" style="1" customWidth="1"/>
    <col min="5126" max="5376" width="9" style="1"/>
    <col min="5377" max="5377" width="45" style="1" customWidth="1"/>
    <col min="5378" max="5381" width="15.625" style="1" customWidth="1"/>
    <col min="5382" max="5632" width="9" style="1"/>
    <col min="5633" max="5633" width="45" style="1" customWidth="1"/>
    <col min="5634" max="5637" width="15.625" style="1" customWidth="1"/>
    <col min="5638" max="5888" width="9" style="1"/>
    <col min="5889" max="5889" width="45" style="1" customWidth="1"/>
    <col min="5890" max="5893" width="15.625" style="1" customWidth="1"/>
    <col min="5894" max="6144" width="9" style="1"/>
    <col min="6145" max="6145" width="45" style="1" customWidth="1"/>
    <col min="6146" max="6149" width="15.625" style="1" customWidth="1"/>
    <col min="6150" max="6400" width="9" style="1"/>
    <col min="6401" max="6401" width="45" style="1" customWidth="1"/>
    <col min="6402" max="6405" width="15.625" style="1" customWidth="1"/>
    <col min="6406" max="6656" width="9" style="1"/>
    <col min="6657" max="6657" width="45" style="1" customWidth="1"/>
    <col min="6658" max="6661" width="15.625" style="1" customWidth="1"/>
    <col min="6662" max="6912" width="9" style="1"/>
    <col min="6913" max="6913" width="45" style="1" customWidth="1"/>
    <col min="6914" max="6917" width="15.625" style="1" customWidth="1"/>
    <col min="6918" max="7168" width="9" style="1"/>
    <col min="7169" max="7169" width="45" style="1" customWidth="1"/>
    <col min="7170" max="7173" width="15.625" style="1" customWidth="1"/>
    <col min="7174" max="7424" width="9" style="1"/>
    <col min="7425" max="7425" width="45" style="1" customWidth="1"/>
    <col min="7426" max="7429" width="15.625" style="1" customWidth="1"/>
    <col min="7430" max="7680" width="9" style="1"/>
    <col min="7681" max="7681" width="45" style="1" customWidth="1"/>
    <col min="7682" max="7685" width="15.625" style="1" customWidth="1"/>
    <col min="7686" max="7936" width="9" style="1"/>
    <col min="7937" max="7937" width="45" style="1" customWidth="1"/>
    <col min="7938" max="7941" width="15.625" style="1" customWidth="1"/>
    <col min="7942" max="8192" width="9" style="1"/>
    <col min="8193" max="8193" width="45" style="1" customWidth="1"/>
    <col min="8194" max="8197" width="15.625" style="1" customWidth="1"/>
    <col min="8198" max="8448" width="9" style="1"/>
    <col min="8449" max="8449" width="45" style="1" customWidth="1"/>
    <col min="8450" max="8453" width="15.625" style="1" customWidth="1"/>
    <col min="8454" max="8704" width="9" style="1"/>
    <col min="8705" max="8705" width="45" style="1" customWidth="1"/>
    <col min="8706" max="8709" width="15.625" style="1" customWidth="1"/>
    <col min="8710" max="8960" width="9" style="1"/>
    <col min="8961" max="8961" width="45" style="1" customWidth="1"/>
    <col min="8962" max="8965" width="15.625" style="1" customWidth="1"/>
    <col min="8966" max="9216" width="9" style="1"/>
    <col min="9217" max="9217" width="45" style="1" customWidth="1"/>
    <col min="9218" max="9221" width="15.625" style="1" customWidth="1"/>
    <col min="9222" max="9472" width="9" style="1"/>
    <col min="9473" max="9473" width="45" style="1" customWidth="1"/>
    <col min="9474" max="9477" width="15.625" style="1" customWidth="1"/>
    <col min="9478" max="9728" width="9" style="1"/>
    <col min="9729" max="9729" width="45" style="1" customWidth="1"/>
    <col min="9730" max="9733" width="15.625" style="1" customWidth="1"/>
    <col min="9734" max="9984" width="9" style="1"/>
    <col min="9985" max="9985" width="45" style="1" customWidth="1"/>
    <col min="9986" max="9989" width="15.625" style="1" customWidth="1"/>
    <col min="9990" max="10240" width="9" style="1"/>
    <col min="10241" max="10241" width="45" style="1" customWidth="1"/>
    <col min="10242" max="10245" width="15.625" style="1" customWidth="1"/>
    <col min="10246" max="10496" width="9" style="1"/>
    <col min="10497" max="10497" width="45" style="1" customWidth="1"/>
    <col min="10498" max="10501" width="15.625" style="1" customWidth="1"/>
    <col min="10502" max="10752" width="9" style="1"/>
    <col min="10753" max="10753" width="45" style="1" customWidth="1"/>
    <col min="10754" max="10757" width="15.625" style="1" customWidth="1"/>
    <col min="10758" max="11008" width="9" style="1"/>
    <col min="11009" max="11009" width="45" style="1" customWidth="1"/>
    <col min="11010" max="11013" width="15.625" style="1" customWidth="1"/>
    <col min="11014" max="11264" width="9" style="1"/>
    <col min="11265" max="11265" width="45" style="1" customWidth="1"/>
    <col min="11266" max="11269" width="15.625" style="1" customWidth="1"/>
    <col min="11270" max="11520" width="9" style="1"/>
    <col min="11521" max="11521" width="45" style="1" customWidth="1"/>
    <col min="11522" max="11525" width="15.625" style="1" customWidth="1"/>
    <col min="11526" max="11776" width="9" style="1"/>
    <col min="11777" max="11777" width="45" style="1" customWidth="1"/>
    <col min="11778" max="11781" width="15.625" style="1" customWidth="1"/>
    <col min="11782" max="12032" width="9" style="1"/>
    <col min="12033" max="12033" width="45" style="1" customWidth="1"/>
    <col min="12034" max="12037" width="15.625" style="1" customWidth="1"/>
    <col min="12038" max="12288" width="9" style="1"/>
    <col min="12289" max="12289" width="45" style="1" customWidth="1"/>
    <col min="12290" max="12293" width="15.625" style="1" customWidth="1"/>
    <col min="12294" max="12544" width="9" style="1"/>
    <col min="12545" max="12545" width="45" style="1" customWidth="1"/>
    <col min="12546" max="12549" width="15.625" style="1" customWidth="1"/>
    <col min="12550" max="12800" width="9" style="1"/>
    <col min="12801" max="12801" width="45" style="1" customWidth="1"/>
    <col min="12802" max="12805" width="15.625" style="1" customWidth="1"/>
    <col min="12806" max="13056" width="9" style="1"/>
    <col min="13057" max="13057" width="45" style="1" customWidth="1"/>
    <col min="13058" max="13061" width="15.625" style="1" customWidth="1"/>
    <col min="13062" max="13312" width="9" style="1"/>
    <col min="13313" max="13313" width="45" style="1" customWidth="1"/>
    <col min="13314" max="13317" width="15.625" style="1" customWidth="1"/>
    <col min="13318" max="13568" width="9" style="1"/>
    <col min="13569" max="13569" width="45" style="1" customWidth="1"/>
    <col min="13570" max="13573" width="15.625" style="1" customWidth="1"/>
    <col min="13574" max="13824" width="9" style="1"/>
    <col min="13825" max="13825" width="45" style="1" customWidth="1"/>
    <col min="13826" max="13829" width="15.625" style="1" customWidth="1"/>
    <col min="13830" max="14080" width="9" style="1"/>
    <col min="14081" max="14081" width="45" style="1" customWidth="1"/>
    <col min="14082" max="14085" width="15.625" style="1" customWidth="1"/>
    <col min="14086" max="14336" width="9" style="1"/>
    <col min="14337" max="14337" width="45" style="1" customWidth="1"/>
    <col min="14338" max="14341" width="15.625" style="1" customWidth="1"/>
    <col min="14342" max="14592" width="9" style="1"/>
    <col min="14593" max="14593" width="45" style="1" customWidth="1"/>
    <col min="14594" max="14597" width="15.625" style="1" customWidth="1"/>
    <col min="14598" max="14848" width="9" style="1"/>
    <col min="14849" max="14849" width="45" style="1" customWidth="1"/>
    <col min="14850" max="14853" width="15.625" style="1" customWidth="1"/>
    <col min="14854" max="15104" width="9" style="1"/>
    <col min="15105" max="15105" width="45" style="1" customWidth="1"/>
    <col min="15106" max="15109" width="15.625" style="1" customWidth="1"/>
    <col min="15110" max="15360" width="9" style="1"/>
    <col min="15361" max="15361" width="45" style="1" customWidth="1"/>
    <col min="15362" max="15365" width="15.625" style="1" customWidth="1"/>
    <col min="15366" max="15616" width="9" style="1"/>
    <col min="15617" max="15617" width="45" style="1" customWidth="1"/>
    <col min="15618" max="15621" width="15.625" style="1" customWidth="1"/>
    <col min="15622" max="15872" width="9" style="1"/>
    <col min="15873" max="15873" width="45" style="1" customWidth="1"/>
    <col min="15874" max="15877" width="15.625" style="1" customWidth="1"/>
    <col min="15878" max="16128" width="9" style="1"/>
    <col min="16129" max="16129" width="45" style="1" customWidth="1"/>
    <col min="16130" max="16133" width="15.625" style="1" customWidth="1"/>
    <col min="16134" max="16384" width="9" style="1"/>
  </cols>
  <sheetData>
    <row r="1" spans="1:15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5" s="2" customFormat="1" ht="33" customHeight="1" thickBot="1">
      <c r="A2" s="193"/>
      <c r="B2" s="49" t="s">
        <v>66</v>
      </c>
      <c r="C2" s="49" t="s">
        <v>42</v>
      </c>
      <c r="D2" s="49" t="s">
        <v>66</v>
      </c>
      <c r="E2" s="49" t="s">
        <v>42</v>
      </c>
    </row>
    <row r="3" spans="1:15" s="2" customFormat="1" ht="27" customHeight="1" thickBot="1">
      <c r="A3" s="198" t="s">
        <v>35</v>
      </c>
      <c r="B3" s="199"/>
      <c r="C3" s="199"/>
      <c r="D3" s="199"/>
      <c r="E3" s="200"/>
    </row>
    <row r="4" spans="1:15">
      <c r="A4" s="7" t="s">
        <v>3</v>
      </c>
      <c r="B4" s="26">
        <v>20755222</v>
      </c>
      <c r="C4" s="26">
        <v>15428879</v>
      </c>
      <c r="D4" s="24">
        <v>5013217.5551315183</v>
      </c>
      <c r="E4" s="22">
        <v>3852981.4703825787</v>
      </c>
      <c r="F4" s="14"/>
      <c r="G4" s="14"/>
      <c r="H4" s="14"/>
      <c r="I4" s="21"/>
      <c r="J4" s="21"/>
      <c r="L4" s="21"/>
      <c r="M4" s="21"/>
      <c r="N4" s="21"/>
      <c r="O4" s="21"/>
    </row>
    <row r="5" spans="1:15">
      <c r="A5" s="8" t="s">
        <v>4</v>
      </c>
      <c r="B5" s="29">
        <v>1611489</v>
      </c>
      <c r="C5" s="29">
        <v>1399259</v>
      </c>
      <c r="D5" s="24">
        <v>389239.14881283056</v>
      </c>
      <c r="E5" s="22">
        <v>349430.37658575561</v>
      </c>
      <c r="F5" s="14"/>
      <c r="G5" s="14"/>
      <c r="H5" s="14"/>
      <c r="I5" s="21"/>
      <c r="J5" s="21"/>
      <c r="L5" s="21"/>
      <c r="M5" s="21"/>
      <c r="N5" s="21"/>
      <c r="O5" s="21"/>
    </row>
    <row r="6" spans="1:15">
      <c r="A6" s="8" t="s">
        <v>5</v>
      </c>
      <c r="B6" s="29">
        <v>1565936</v>
      </c>
      <c r="C6" s="29">
        <v>1257314</v>
      </c>
      <c r="D6" s="24">
        <v>378236.27448612347</v>
      </c>
      <c r="E6" s="22">
        <v>313983.11856957345</v>
      </c>
      <c r="I6" s="21"/>
      <c r="J6" s="21"/>
      <c r="L6" s="21"/>
      <c r="M6" s="21"/>
      <c r="N6" s="21"/>
      <c r="O6" s="21"/>
    </row>
    <row r="7" spans="1:15">
      <c r="A7" s="8" t="s">
        <v>6</v>
      </c>
      <c r="B7" s="29">
        <v>1239360</v>
      </c>
      <c r="C7" s="29">
        <v>991383</v>
      </c>
      <c r="D7" s="24">
        <v>299356.08804135164</v>
      </c>
      <c r="E7" s="22">
        <v>247573.41923883726</v>
      </c>
      <c r="I7" s="21"/>
      <c r="J7" s="21"/>
      <c r="L7" s="21"/>
      <c r="M7" s="21"/>
      <c r="N7" s="21"/>
      <c r="O7" s="21"/>
    </row>
    <row r="8" spans="1:15" ht="25.5">
      <c r="A8" s="8" t="s">
        <v>7</v>
      </c>
      <c r="B8" s="29">
        <v>1220011</v>
      </c>
      <c r="C8" s="29">
        <v>858656</v>
      </c>
      <c r="D8" s="24">
        <v>294681.52943165624</v>
      </c>
      <c r="E8" s="22">
        <v>214428.12905803614</v>
      </c>
      <c r="I8" s="21"/>
      <c r="J8" s="21"/>
      <c r="L8" s="21"/>
      <c r="M8" s="21"/>
      <c r="N8" s="21"/>
      <c r="O8" s="21"/>
    </row>
    <row r="9" spans="1:15">
      <c r="A9" s="8" t="s">
        <v>8</v>
      </c>
      <c r="B9" s="29">
        <v>19349</v>
      </c>
      <c r="C9" s="29">
        <v>132727</v>
      </c>
      <c r="D9" s="24">
        <v>4673.5586096954175</v>
      </c>
      <c r="E9" s="22">
        <v>33145.290180801116</v>
      </c>
      <c r="I9" s="21"/>
      <c r="J9" s="21"/>
      <c r="L9" s="21"/>
      <c r="M9" s="21"/>
      <c r="N9" s="21"/>
      <c r="O9" s="21"/>
    </row>
    <row r="10" spans="1:15">
      <c r="A10" s="8" t="s">
        <v>9</v>
      </c>
      <c r="B10" s="29">
        <v>358</v>
      </c>
      <c r="C10" s="29">
        <v>630</v>
      </c>
      <c r="D10" s="24">
        <v>86.471341271949939</v>
      </c>
      <c r="E10" s="22">
        <v>157.32694036559784</v>
      </c>
      <c r="I10" s="21"/>
      <c r="J10" s="21"/>
      <c r="L10" s="21"/>
      <c r="M10" s="21"/>
      <c r="N10" s="21"/>
      <c r="O10" s="21"/>
    </row>
    <row r="11" spans="1:15">
      <c r="A11" s="8" t="s">
        <v>10</v>
      </c>
      <c r="B11" s="29">
        <v>1239718</v>
      </c>
      <c r="C11" s="29">
        <v>992013</v>
      </c>
      <c r="D11" s="24">
        <v>299441.55938262359</v>
      </c>
      <c r="E11" s="22">
        <v>247730.74617920286</v>
      </c>
      <c r="I11" s="21"/>
      <c r="J11" s="21"/>
      <c r="L11" s="21"/>
      <c r="M11" s="21"/>
      <c r="N11" s="21"/>
      <c r="O11" s="21"/>
    </row>
    <row r="12" spans="1:15" ht="25.5">
      <c r="A12" s="8" t="s">
        <v>11</v>
      </c>
      <c r="B12" s="29">
        <v>1220369</v>
      </c>
      <c r="C12" s="29">
        <v>859151</v>
      </c>
      <c r="D12" s="24">
        <v>294768.00077292818</v>
      </c>
      <c r="E12" s="22">
        <v>214551.74308260911</v>
      </c>
      <c r="I12" s="21"/>
      <c r="J12" s="21"/>
      <c r="L12" s="21"/>
      <c r="M12" s="21"/>
      <c r="N12" s="21"/>
      <c r="O12" s="21"/>
    </row>
    <row r="13" spans="1:15" ht="25.5">
      <c r="A13" s="8" t="s">
        <v>12</v>
      </c>
      <c r="B13" s="29">
        <v>19349</v>
      </c>
      <c r="C13" s="29">
        <v>132862</v>
      </c>
      <c r="D13" s="24">
        <v>4673.5586096954175</v>
      </c>
      <c r="E13" s="22">
        <v>33179.00309659374</v>
      </c>
      <c r="I13" s="21"/>
      <c r="J13" s="21"/>
      <c r="L13" s="21"/>
      <c r="M13" s="21"/>
      <c r="N13" s="21"/>
      <c r="O13" s="21"/>
    </row>
    <row r="14" spans="1:15" ht="25.5">
      <c r="A14" s="8" t="s">
        <v>29</v>
      </c>
      <c r="B14" s="30">
        <v>0.69613501575294257</v>
      </c>
      <c r="C14" s="30">
        <v>0.53641509968623824</v>
      </c>
      <c r="D14" s="25">
        <v>0.16814449306851104</v>
      </c>
      <c r="E14" s="55">
        <v>0.13395642285641748</v>
      </c>
      <c r="I14" s="21"/>
      <c r="J14" s="21"/>
      <c r="L14" s="21"/>
      <c r="M14" s="21"/>
      <c r="N14" s="21"/>
      <c r="O14" s="21"/>
    </row>
    <row r="15" spans="1:15" ht="25.5">
      <c r="A15" s="8" t="s">
        <v>30</v>
      </c>
      <c r="B15" s="29">
        <v>1752549394</v>
      </c>
      <c r="C15" s="29">
        <v>1600730479.893455</v>
      </c>
      <c r="D15" s="24">
        <v>1752549394</v>
      </c>
      <c r="E15" s="22">
        <v>1600730479.893455</v>
      </c>
      <c r="I15" s="21"/>
      <c r="J15" s="21"/>
      <c r="L15" s="21"/>
      <c r="M15" s="21"/>
      <c r="N15" s="21"/>
      <c r="O15" s="21"/>
    </row>
    <row r="16" spans="1:15">
      <c r="A16" s="8" t="s">
        <v>13</v>
      </c>
      <c r="B16" s="29">
        <v>2213651</v>
      </c>
      <c r="C16" s="29">
        <v>2520345</v>
      </c>
      <c r="D16" s="24">
        <v>534685.39407260693</v>
      </c>
      <c r="E16" s="22">
        <v>629393.91669163911</v>
      </c>
      <c r="I16" s="21"/>
      <c r="J16" s="21"/>
      <c r="L16" s="21"/>
      <c r="M16" s="21"/>
      <c r="N16" s="21"/>
      <c r="O16" s="21"/>
    </row>
    <row r="17" spans="1:15">
      <c r="A17" s="8" t="s">
        <v>14</v>
      </c>
      <c r="B17" s="34">
        <v>-5689534</v>
      </c>
      <c r="C17" s="34">
        <v>-1508476</v>
      </c>
      <c r="D17" s="53">
        <v>-1374250.3804255936</v>
      </c>
      <c r="E17" s="36">
        <v>-376704.62491259613</v>
      </c>
      <c r="I17" s="21"/>
      <c r="J17" s="21"/>
      <c r="L17" s="21"/>
      <c r="M17" s="21"/>
      <c r="N17" s="21"/>
      <c r="O17" s="21"/>
    </row>
    <row r="18" spans="1:15">
      <c r="A18" s="8" t="s">
        <v>15</v>
      </c>
      <c r="B18" s="34">
        <v>2510039</v>
      </c>
      <c r="C18" s="34">
        <v>-512864</v>
      </c>
      <c r="D18" s="53">
        <v>606274.96920364234</v>
      </c>
      <c r="E18" s="36">
        <v>-128075.11737089201</v>
      </c>
      <c r="I18" s="21"/>
      <c r="J18" s="21"/>
      <c r="L18" s="21"/>
      <c r="M18" s="21"/>
      <c r="N18" s="21"/>
      <c r="O18" s="21"/>
    </row>
    <row r="19" spans="1:15" ht="26.25" thickBot="1">
      <c r="A19" s="9" t="s">
        <v>27</v>
      </c>
      <c r="B19" s="34">
        <v>-965844</v>
      </c>
      <c r="C19" s="34">
        <v>499005</v>
      </c>
      <c r="D19" s="53">
        <v>-233290.0171493442</v>
      </c>
      <c r="E19" s="36">
        <v>124614.17440815103</v>
      </c>
      <c r="I19" s="21"/>
      <c r="J19" s="21"/>
      <c r="L19" s="21"/>
      <c r="M19" s="21"/>
      <c r="N19" s="21"/>
      <c r="O19" s="21"/>
    </row>
    <row r="20" spans="1:15" s="2" customFormat="1" ht="18" customHeight="1" thickBot="1">
      <c r="A20" s="3"/>
      <c r="B20" s="58" t="s">
        <v>67</v>
      </c>
      <c r="C20" s="58" t="s">
        <v>44</v>
      </c>
      <c r="D20" s="58" t="s">
        <v>67</v>
      </c>
      <c r="E20" s="58" t="s">
        <v>44</v>
      </c>
      <c r="I20" s="21"/>
      <c r="J20" s="21"/>
      <c r="L20" s="21"/>
      <c r="M20" s="21"/>
      <c r="N20" s="21"/>
      <c r="O20" s="21"/>
    </row>
    <row r="21" spans="1:15">
      <c r="A21" s="7" t="s">
        <v>17</v>
      </c>
      <c r="B21" s="26">
        <v>23248498</v>
      </c>
      <c r="C21" s="26">
        <v>18334911</v>
      </c>
      <c r="D21" s="24">
        <v>5263651.9652236914</v>
      </c>
      <c r="E21" s="22">
        <v>4629677.2971744565</v>
      </c>
      <c r="I21" s="21"/>
      <c r="J21" s="21"/>
      <c r="L21" s="21"/>
      <c r="M21" s="21"/>
      <c r="N21" s="21"/>
      <c r="O21" s="21"/>
    </row>
    <row r="22" spans="1:15">
      <c r="A22" s="8" t="s">
        <v>18</v>
      </c>
      <c r="B22" s="29">
        <v>5156082</v>
      </c>
      <c r="C22" s="29">
        <v>5090976</v>
      </c>
      <c r="D22" s="24">
        <v>1167379.5508060134</v>
      </c>
      <c r="E22" s="22">
        <v>1285502.6134383758</v>
      </c>
      <c r="I22" s="21"/>
      <c r="J22" s="21"/>
      <c r="L22" s="21"/>
      <c r="M22" s="21"/>
      <c r="N22" s="21"/>
      <c r="O22" s="21"/>
    </row>
    <row r="23" spans="1:15" ht="25.5">
      <c r="A23" s="8" t="s">
        <v>20</v>
      </c>
      <c r="B23" s="29">
        <v>8951</v>
      </c>
      <c r="C23" s="29">
        <v>4397</v>
      </c>
      <c r="D23" s="24">
        <v>2025.5803296504255</v>
      </c>
      <c r="E23" s="22">
        <v>1110.2694240335327</v>
      </c>
      <c r="I23" s="21"/>
      <c r="J23" s="21"/>
      <c r="L23" s="21"/>
      <c r="M23" s="21"/>
      <c r="N23" s="21"/>
      <c r="O23" s="21"/>
    </row>
    <row r="24" spans="1:15">
      <c r="A24" s="8" t="s">
        <v>19</v>
      </c>
      <c r="B24" s="29">
        <v>28413531</v>
      </c>
      <c r="C24" s="29">
        <v>23430284</v>
      </c>
      <c r="D24" s="24">
        <v>6433058.0963593544</v>
      </c>
      <c r="E24" s="22">
        <v>5916290.1800368661</v>
      </c>
      <c r="I24" s="21"/>
      <c r="J24" s="21"/>
      <c r="L24" s="21"/>
      <c r="M24" s="21"/>
      <c r="N24" s="21"/>
      <c r="O24" s="21"/>
    </row>
    <row r="25" spans="1:15">
      <c r="A25" s="8" t="s">
        <v>28</v>
      </c>
      <c r="B25" s="29">
        <v>8762747</v>
      </c>
      <c r="C25" s="29">
        <v>15772945</v>
      </c>
      <c r="D25" s="24">
        <v>1983958.2955986233</v>
      </c>
      <c r="E25" s="22">
        <v>3982765.194555968</v>
      </c>
      <c r="I25" s="21"/>
      <c r="J25" s="21"/>
      <c r="L25" s="21"/>
      <c r="M25" s="21"/>
      <c r="N25" s="21"/>
      <c r="O25" s="21"/>
    </row>
    <row r="26" spans="1:15" ht="25.5">
      <c r="A26" s="8" t="s">
        <v>21</v>
      </c>
      <c r="B26" s="29">
        <v>15677721</v>
      </c>
      <c r="C26" s="29">
        <v>14704825</v>
      </c>
      <c r="D26" s="24">
        <v>3549564.5225502625</v>
      </c>
      <c r="E26" s="22">
        <v>3713058.3541650884</v>
      </c>
      <c r="I26" s="21"/>
      <c r="J26" s="21"/>
      <c r="L26" s="21"/>
      <c r="M26" s="21"/>
      <c r="N26" s="21"/>
      <c r="O26" s="21"/>
    </row>
    <row r="27" spans="1:15">
      <c r="A27" s="8" t="s">
        <v>26</v>
      </c>
      <c r="B27" s="29">
        <v>461347</v>
      </c>
      <c r="C27" s="29">
        <v>507246</v>
      </c>
      <c r="D27" s="24">
        <v>104452.77123709473</v>
      </c>
      <c r="E27" s="22">
        <v>128082.72100598439</v>
      </c>
      <c r="I27" s="21"/>
      <c r="J27" s="21"/>
      <c r="L27" s="21"/>
      <c r="M27" s="21"/>
      <c r="N27" s="21"/>
      <c r="O27" s="21"/>
    </row>
    <row r="28" spans="1:15">
      <c r="A28" s="8" t="s">
        <v>22</v>
      </c>
      <c r="B28" s="29">
        <v>16139068</v>
      </c>
      <c r="C28" s="29">
        <v>15212071</v>
      </c>
      <c r="D28" s="24">
        <v>3654018.2937873569</v>
      </c>
      <c r="E28" s="22">
        <v>3841141.075171073</v>
      </c>
      <c r="I28" s="21"/>
      <c r="J28" s="21"/>
      <c r="L28" s="21"/>
      <c r="M28" s="21"/>
      <c r="N28" s="21"/>
      <c r="O28" s="21"/>
    </row>
    <row r="29" spans="1:15">
      <c r="A29" s="8" t="s">
        <v>39</v>
      </c>
      <c r="B29" s="29">
        <v>7431923</v>
      </c>
      <c r="C29" s="29">
        <v>4070063</v>
      </c>
      <c r="D29" s="24">
        <v>1682648.7502264082</v>
      </c>
      <c r="E29" s="22">
        <v>1027715.829608868</v>
      </c>
      <c r="I29" s="21"/>
      <c r="J29" s="21"/>
      <c r="L29" s="21"/>
      <c r="M29" s="21"/>
      <c r="N29" s="21"/>
      <c r="O29" s="21"/>
    </row>
    <row r="30" spans="1:15">
      <c r="A30" s="8" t="s">
        <v>24</v>
      </c>
      <c r="B30" s="29">
        <v>4842540</v>
      </c>
      <c r="C30" s="29">
        <v>4148150</v>
      </c>
      <c r="D30" s="24">
        <v>1096391.0523455895</v>
      </c>
      <c r="E30" s="22">
        <v>1047433.2752569249</v>
      </c>
      <c r="I30" s="21"/>
      <c r="J30" s="21"/>
      <c r="L30" s="21"/>
      <c r="M30" s="21"/>
      <c r="N30" s="21"/>
      <c r="O30" s="21"/>
    </row>
    <row r="31" spans="1:15" ht="13.5" thickBot="1">
      <c r="A31" s="9" t="s">
        <v>25</v>
      </c>
      <c r="B31" s="31">
        <v>12274463</v>
      </c>
      <c r="C31" s="31">
        <v>8218213</v>
      </c>
      <c r="D31" s="24">
        <v>2779039.8025719975</v>
      </c>
      <c r="E31" s="22">
        <v>2075149.1048657929</v>
      </c>
      <c r="I31" s="21"/>
      <c r="J31" s="21"/>
      <c r="L31" s="21"/>
      <c r="M31" s="21"/>
      <c r="N31" s="21"/>
      <c r="O31" s="21"/>
    </row>
    <row r="32" spans="1:15" ht="30" customHeight="1" thickBot="1">
      <c r="A32" s="201" t="s">
        <v>36</v>
      </c>
      <c r="B32" s="202"/>
      <c r="C32" s="202"/>
      <c r="D32" s="202"/>
      <c r="E32" s="203"/>
      <c r="L32" s="21"/>
      <c r="M32" s="21"/>
      <c r="N32" s="21"/>
      <c r="O32" s="21"/>
    </row>
    <row r="33" spans="1:15" ht="17.25" customHeight="1" thickBot="1">
      <c r="A33" s="205"/>
      <c r="B33" s="194" t="s">
        <v>0</v>
      </c>
      <c r="C33" s="195"/>
      <c r="D33" s="196" t="s">
        <v>1</v>
      </c>
      <c r="E33" s="197"/>
      <c r="L33" s="21"/>
      <c r="M33" s="21"/>
      <c r="N33" s="21"/>
      <c r="O33" s="21"/>
    </row>
    <row r="34" spans="1:15" ht="34.5" customHeight="1" thickBot="1">
      <c r="A34" s="206"/>
      <c r="B34" s="49" t="s">
        <v>66</v>
      </c>
      <c r="C34" s="49" t="s">
        <v>42</v>
      </c>
      <c r="D34" s="49" t="s">
        <v>66</v>
      </c>
      <c r="E34" s="49" t="s">
        <v>42</v>
      </c>
      <c r="L34" s="21"/>
      <c r="M34" s="21"/>
      <c r="N34" s="21"/>
      <c r="O34" s="21"/>
    </row>
    <row r="35" spans="1:15">
      <c r="A35" s="7" t="s">
        <v>3</v>
      </c>
      <c r="B35" s="26">
        <v>8845152</v>
      </c>
      <c r="C35" s="26">
        <v>7185271</v>
      </c>
      <c r="D35" s="24">
        <v>2136458.5396488006</v>
      </c>
      <c r="E35" s="22">
        <v>1794343.9716312054</v>
      </c>
      <c r="I35" s="21"/>
      <c r="J35" s="21"/>
      <c r="L35" s="21"/>
      <c r="M35" s="21"/>
      <c r="N35" s="21"/>
      <c r="O35" s="21"/>
    </row>
    <row r="36" spans="1:15">
      <c r="A36" s="8" t="s">
        <v>4</v>
      </c>
      <c r="B36" s="29">
        <v>81066</v>
      </c>
      <c r="C36" s="29">
        <v>9627</v>
      </c>
      <c r="D36" s="24">
        <v>19580.686456848867</v>
      </c>
      <c r="E36" s="22">
        <v>2404.1054839676353</v>
      </c>
      <c r="I36" s="21"/>
      <c r="J36" s="21"/>
      <c r="L36" s="21"/>
      <c r="M36" s="21"/>
      <c r="N36" s="21"/>
      <c r="O36" s="21"/>
    </row>
    <row r="37" spans="1:15">
      <c r="A37" s="8" t="s">
        <v>5</v>
      </c>
      <c r="B37" s="29">
        <v>1104642</v>
      </c>
      <c r="C37" s="29">
        <v>198799</v>
      </c>
      <c r="D37" s="24">
        <v>266815.29431656236</v>
      </c>
      <c r="E37" s="22">
        <v>49645.140345619817</v>
      </c>
      <c r="I37" s="21"/>
      <c r="J37" s="21"/>
      <c r="L37" s="21"/>
      <c r="M37" s="21"/>
      <c r="N37" s="21"/>
      <c r="O37" s="21"/>
    </row>
    <row r="38" spans="1:15">
      <c r="A38" s="8" t="s">
        <v>6</v>
      </c>
      <c r="B38" s="29">
        <v>1083429</v>
      </c>
      <c r="C38" s="29">
        <v>190477.5</v>
      </c>
      <c r="D38" s="24">
        <v>261691.5050361102</v>
      </c>
      <c r="E38" s="22">
        <v>47567.051243631999</v>
      </c>
      <c r="I38" s="21"/>
      <c r="J38" s="21"/>
      <c r="L38" s="21"/>
      <c r="M38" s="21"/>
      <c r="N38" s="21"/>
      <c r="O38" s="21"/>
    </row>
    <row r="39" spans="1:15">
      <c r="A39" s="8" t="s">
        <v>10</v>
      </c>
      <c r="B39" s="29">
        <v>1083429</v>
      </c>
      <c r="C39" s="29">
        <v>190477.5</v>
      </c>
      <c r="D39" s="24">
        <v>261691.5050361102</v>
      </c>
      <c r="E39" s="22">
        <v>47567.051243631999</v>
      </c>
      <c r="I39" s="21"/>
      <c r="J39" s="21"/>
      <c r="L39" s="21"/>
      <c r="M39" s="21"/>
      <c r="N39" s="21"/>
      <c r="O39" s="21"/>
    </row>
    <row r="40" spans="1:15" ht="25.5">
      <c r="A40" s="8" t="s">
        <v>29</v>
      </c>
      <c r="B40" s="30">
        <v>0.61820169160949767</v>
      </c>
      <c r="C40" s="30">
        <v>0.1189941107466625</v>
      </c>
      <c r="D40" s="25">
        <v>0.14932047332419449</v>
      </c>
      <c r="E40" s="55">
        <v>2.9715840262377006E-2</v>
      </c>
      <c r="I40" s="21"/>
      <c r="J40" s="21"/>
      <c r="L40" s="21"/>
      <c r="M40" s="21"/>
      <c r="N40" s="21"/>
      <c r="O40" s="21"/>
    </row>
    <row r="41" spans="1:15" ht="25.5">
      <c r="A41" s="8" t="s">
        <v>30</v>
      </c>
      <c r="B41" s="29">
        <v>1752549394</v>
      </c>
      <c r="C41" s="29">
        <v>1600730479.893455</v>
      </c>
      <c r="D41" s="24">
        <v>1752549394</v>
      </c>
      <c r="E41" s="22">
        <v>1600730479.893455</v>
      </c>
      <c r="I41" s="21"/>
      <c r="J41" s="21"/>
      <c r="L41" s="21"/>
      <c r="M41" s="21"/>
      <c r="N41" s="21"/>
      <c r="O41" s="21"/>
    </row>
    <row r="42" spans="1:15">
      <c r="A42" s="8" t="s">
        <v>13</v>
      </c>
      <c r="B42" s="34">
        <v>-108837</v>
      </c>
      <c r="C42" s="34">
        <v>-222720</v>
      </c>
      <c r="D42" s="53">
        <v>-26288.495446969879</v>
      </c>
      <c r="E42" s="36">
        <v>-55618.819298771348</v>
      </c>
      <c r="I42" s="21"/>
      <c r="J42" s="21"/>
      <c r="L42" s="21"/>
      <c r="M42" s="21"/>
      <c r="N42" s="21"/>
      <c r="O42" s="21"/>
    </row>
    <row r="43" spans="1:15">
      <c r="A43" s="8" t="s">
        <v>14</v>
      </c>
      <c r="B43" s="34">
        <v>-3093550.1545600002</v>
      </c>
      <c r="C43" s="34">
        <v>-750374</v>
      </c>
      <c r="D43" s="53">
        <v>-747216.28814762924</v>
      </c>
      <c r="E43" s="36">
        <v>-187387.37388872239</v>
      </c>
      <c r="I43" s="21"/>
      <c r="J43" s="21"/>
      <c r="L43" s="21"/>
      <c r="M43" s="21"/>
      <c r="N43" s="21"/>
      <c r="O43" s="21"/>
    </row>
    <row r="44" spans="1:15">
      <c r="A44" s="8" t="s">
        <v>15</v>
      </c>
      <c r="B44" s="34">
        <v>2977951</v>
      </c>
      <c r="C44" s="34">
        <v>845266</v>
      </c>
      <c r="D44" s="53">
        <v>719294.46148643747</v>
      </c>
      <c r="E44" s="36">
        <v>211084.30726201177</v>
      </c>
      <c r="I44" s="21"/>
      <c r="J44" s="21"/>
      <c r="L44" s="21"/>
      <c r="M44" s="21"/>
      <c r="N44" s="21"/>
      <c r="O44" s="21"/>
    </row>
    <row r="45" spans="1:15" ht="26.25" thickBot="1">
      <c r="A45" s="9" t="s">
        <v>27</v>
      </c>
      <c r="B45" s="34">
        <v>-224436</v>
      </c>
      <c r="C45" s="34">
        <v>-127828</v>
      </c>
      <c r="D45" s="53">
        <v>-54210.284775730048</v>
      </c>
      <c r="E45" s="36">
        <v>-31921.885925481965</v>
      </c>
      <c r="I45" s="21"/>
      <c r="J45" s="21"/>
      <c r="L45" s="21"/>
      <c r="M45" s="21"/>
      <c r="N45" s="21"/>
      <c r="O45" s="21"/>
    </row>
    <row r="46" spans="1:15" ht="18" customHeight="1" thickBot="1">
      <c r="A46" s="4"/>
      <c r="B46" s="58" t="s">
        <v>67</v>
      </c>
      <c r="C46" s="58" t="s">
        <v>44</v>
      </c>
      <c r="D46" s="58" t="s">
        <v>67</v>
      </c>
      <c r="E46" s="58" t="s">
        <v>44</v>
      </c>
      <c r="I46" s="21"/>
      <c r="J46" s="21"/>
      <c r="L46" s="21"/>
      <c r="M46" s="21"/>
      <c r="N46" s="21"/>
      <c r="O46" s="21"/>
    </row>
    <row r="47" spans="1:15">
      <c r="A47" s="7" t="s">
        <v>17</v>
      </c>
      <c r="B47" s="26">
        <v>22230227.671429999</v>
      </c>
      <c r="C47" s="26">
        <v>17224617.10139</v>
      </c>
      <c r="D47" s="26">
        <v>5033107.1525606764</v>
      </c>
      <c r="E47" s="23">
        <v>4349321.289142237</v>
      </c>
      <c r="I47" s="21"/>
      <c r="J47" s="21"/>
      <c r="L47" s="21"/>
      <c r="M47" s="21"/>
      <c r="N47" s="21"/>
      <c r="O47" s="21"/>
    </row>
    <row r="48" spans="1:15">
      <c r="A48" s="8" t="s">
        <v>18</v>
      </c>
      <c r="B48" s="29">
        <v>1340746.71266</v>
      </c>
      <c r="C48" s="29">
        <v>1220568</v>
      </c>
      <c r="D48" s="27">
        <v>303556.1294738272</v>
      </c>
      <c r="E48" s="22">
        <v>308200.89387167635</v>
      </c>
      <c r="I48" s="21"/>
      <c r="J48" s="21"/>
      <c r="L48" s="21"/>
      <c r="M48" s="21"/>
      <c r="N48" s="21"/>
      <c r="O48" s="21"/>
    </row>
    <row r="49" spans="1:15">
      <c r="A49" s="8" t="s">
        <v>19</v>
      </c>
      <c r="B49" s="29">
        <v>23570975.384089999</v>
      </c>
      <c r="C49" s="29">
        <v>18445185.101390004</v>
      </c>
      <c r="D49" s="27">
        <v>5336662.5084427632</v>
      </c>
      <c r="E49" s="22">
        <v>4657522.1830139142</v>
      </c>
      <c r="I49" s="21"/>
      <c r="J49" s="21"/>
      <c r="L49" s="21"/>
      <c r="M49" s="21"/>
      <c r="N49" s="21"/>
      <c r="O49" s="21"/>
    </row>
    <row r="50" spans="1:15">
      <c r="A50" s="8" t="s">
        <v>28</v>
      </c>
      <c r="B50" s="29">
        <v>8762747</v>
      </c>
      <c r="C50" s="29">
        <v>15772945</v>
      </c>
      <c r="D50" s="27">
        <v>1983958.2955986233</v>
      </c>
      <c r="E50" s="22">
        <v>3982765.194555968</v>
      </c>
      <c r="I50" s="21"/>
      <c r="J50" s="21"/>
      <c r="L50" s="21"/>
      <c r="M50" s="21"/>
      <c r="N50" s="21"/>
      <c r="O50" s="21"/>
    </row>
    <row r="51" spans="1:15">
      <c r="A51" s="8" t="s">
        <v>22</v>
      </c>
      <c r="B51" s="29">
        <v>17344228.367729999</v>
      </c>
      <c r="C51" s="29">
        <v>16523680.839500001</v>
      </c>
      <c r="D51" s="27">
        <v>3926875.5549107948</v>
      </c>
      <c r="E51" s="22">
        <v>4172330.5909905815</v>
      </c>
      <c r="I51" s="21"/>
      <c r="J51" s="21"/>
      <c r="L51" s="21"/>
      <c r="M51" s="21"/>
      <c r="N51" s="21"/>
      <c r="O51" s="21"/>
    </row>
    <row r="52" spans="1:15">
      <c r="A52" s="8" t="s">
        <v>39</v>
      </c>
      <c r="B52" s="29">
        <v>4140154</v>
      </c>
      <c r="C52" s="29">
        <v>848392</v>
      </c>
      <c r="D52" s="27">
        <v>937365.06067741348</v>
      </c>
      <c r="E52" s="22">
        <v>214224.1749362422</v>
      </c>
      <c r="I52" s="21"/>
      <c r="J52" s="21"/>
      <c r="L52" s="21"/>
      <c r="M52" s="21"/>
      <c r="N52" s="21"/>
      <c r="O52" s="21"/>
    </row>
    <row r="53" spans="1:15">
      <c r="A53" s="8" t="s">
        <v>24</v>
      </c>
      <c r="B53" s="29">
        <v>2086592.9579400001</v>
      </c>
      <c r="C53" s="29">
        <v>1073112.2842399999</v>
      </c>
      <c r="D53" s="27">
        <v>472421.87962778483</v>
      </c>
      <c r="E53" s="22">
        <v>270967.42273060122</v>
      </c>
      <c r="I53" s="21"/>
      <c r="J53" s="21"/>
      <c r="L53" s="21"/>
      <c r="M53" s="21"/>
      <c r="N53" s="21"/>
      <c r="O53" s="21"/>
    </row>
    <row r="54" spans="1:15" ht="13.5" thickBot="1">
      <c r="A54" s="10" t="s">
        <v>25</v>
      </c>
      <c r="B54" s="31">
        <v>6226746.9579400001</v>
      </c>
      <c r="C54" s="31">
        <v>1921504.2842399999</v>
      </c>
      <c r="D54" s="28">
        <v>1409786.9403051983</v>
      </c>
      <c r="E54" s="59">
        <v>485190.59766684339</v>
      </c>
      <c r="I54" s="21"/>
      <c r="J54" s="21"/>
      <c r="L54" s="21"/>
      <c r="M54" s="21"/>
      <c r="N54" s="21"/>
      <c r="O54" s="21"/>
    </row>
    <row r="56" spans="1:15" ht="14.25">
      <c r="G56"/>
    </row>
    <row r="57" spans="1:15" ht="14.25">
      <c r="A57" s="1" t="s">
        <v>51</v>
      </c>
      <c r="G57"/>
    </row>
    <row r="58" spans="1:15" ht="25.5" customHeight="1">
      <c r="A58" s="191" t="s">
        <v>68</v>
      </c>
      <c r="B58" s="204"/>
      <c r="C58" s="204"/>
      <c r="D58" s="204"/>
      <c r="E58" s="204"/>
      <c r="G58"/>
    </row>
    <row r="59" spans="1:15" ht="39" customHeight="1">
      <c r="A59" s="191" t="s">
        <v>69</v>
      </c>
      <c r="B59" s="191"/>
      <c r="C59" s="191"/>
      <c r="D59" s="191"/>
      <c r="E59" s="191"/>
      <c r="G59"/>
    </row>
    <row r="60" spans="1:15" ht="14.25">
      <c r="G60"/>
    </row>
    <row r="61" spans="1:15" ht="14.25">
      <c r="G61"/>
    </row>
    <row r="62" spans="1:15" ht="14.25">
      <c r="G62"/>
    </row>
    <row r="63" spans="1:15" ht="14.25">
      <c r="G63"/>
    </row>
    <row r="64" spans="1:15" ht="14.25">
      <c r="G64"/>
    </row>
  </sheetData>
  <customSheetViews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AE45179B-2B39-4334-A163-6EB551016FE3}" showPageBreaks="1" printArea="1" topLeftCell="A37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28" workbookViewId="0">
      <selection activeCell="E68" sqref="E68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7" width="10" style="1" bestFit="1" customWidth="1"/>
    <col min="8" max="8" width="13.125" style="1" bestFit="1" customWidth="1"/>
    <col min="9" max="10" width="9" style="1"/>
    <col min="11" max="11" width="16.25" style="38" bestFit="1" customWidth="1"/>
    <col min="12" max="12" width="16.375" style="38" bestFit="1" customWidth="1"/>
    <col min="13" max="13" width="16.25" style="38" bestFit="1" customWidth="1"/>
    <col min="14" max="16384" width="9" style="1"/>
  </cols>
  <sheetData>
    <row r="1" spans="1:20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  <c r="K1" s="45"/>
      <c r="L1" s="45"/>
      <c r="M1" s="45"/>
    </row>
    <row r="2" spans="1:20" s="2" customFormat="1" ht="31.5" thickBot="1">
      <c r="A2" s="193"/>
      <c r="B2" s="49" t="s">
        <v>70</v>
      </c>
      <c r="C2" s="49" t="s">
        <v>48</v>
      </c>
      <c r="D2" s="49" t="s">
        <v>70</v>
      </c>
      <c r="E2" s="49" t="s">
        <v>48</v>
      </c>
      <c r="K2" s="45"/>
      <c r="L2" s="45"/>
      <c r="M2" s="45"/>
    </row>
    <row r="3" spans="1:20" s="2" customFormat="1" ht="27" customHeight="1" thickBot="1">
      <c r="A3" s="198" t="s">
        <v>35</v>
      </c>
      <c r="B3" s="199"/>
      <c r="C3" s="199"/>
      <c r="D3" s="199"/>
      <c r="E3" s="200"/>
      <c r="K3" s="45"/>
      <c r="L3" s="45"/>
      <c r="M3" s="45"/>
    </row>
    <row r="4" spans="1:20">
      <c r="A4" s="7" t="s">
        <v>3</v>
      </c>
      <c r="B4" s="26">
        <v>6454853</v>
      </c>
      <c r="C4" s="26">
        <v>5299075</v>
      </c>
      <c r="D4" s="24">
        <v>1546072.5748502994</v>
      </c>
      <c r="E4" s="22">
        <v>1333368.9799204872</v>
      </c>
      <c r="F4" s="14"/>
      <c r="G4" s="14"/>
      <c r="H4" s="14"/>
      <c r="I4" s="21"/>
      <c r="J4" s="21"/>
      <c r="N4" s="21"/>
      <c r="O4" s="21"/>
      <c r="Q4" s="21"/>
      <c r="R4" s="21"/>
      <c r="S4" s="21"/>
      <c r="T4" s="21"/>
    </row>
    <row r="5" spans="1:20">
      <c r="A5" s="8" t="s">
        <v>4</v>
      </c>
      <c r="B5" s="29">
        <v>565277</v>
      </c>
      <c r="C5" s="29">
        <v>510995</v>
      </c>
      <c r="D5" s="24">
        <v>135395.6886227545</v>
      </c>
      <c r="E5" s="22">
        <v>128578.07860701524</v>
      </c>
      <c r="F5" s="14"/>
      <c r="G5" s="14"/>
      <c r="H5" s="14"/>
      <c r="I5" s="21"/>
      <c r="J5" s="21"/>
      <c r="N5" s="21"/>
      <c r="O5" s="21"/>
      <c r="Q5" s="21"/>
      <c r="R5" s="21"/>
      <c r="S5" s="21"/>
      <c r="T5" s="21"/>
    </row>
    <row r="6" spans="1:20">
      <c r="A6" s="8" t="s">
        <v>5</v>
      </c>
      <c r="B6" s="29">
        <v>505595</v>
      </c>
      <c r="C6" s="29">
        <v>486740</v>
      </c>
      <c r="D6" s="24">
        <v>121100.59880239521</v>
      </c>
      <c r="E6" s="22">
        <v>122474.96351466961</v>
      </c>
      <c r="G6" s="14"/>
      <c r="H6" s="14"/>
      <c r="I6" s="21"/>
      <c r="J6" s="21"/>
      <c r="N6" s="21"/>
      <c r="O6" s="21"/>
      <c r="Q6" s="21"/>
      <c r="R6" s="21"/>
      <c r="S6" s="21"/>
      <c r="T6" s="21"/>
    </row>
    <row r="7" spans="1:20">
      <c r="A7" s="8" t="s">
        <v>6</v>
      </c>
      <c r="B7" s="29">
        <v>400154</v>
      </c>
      <c r="C7" s="29">
        <v>387971</v>
      </c>
      <c r="D7" s="24">
        <v>95845.269461077842</v>
      </c>
      <c r="E7" s="22">
        <v>97622.414574002309</v>
      </c>
      <c r="G7" s="14"/>
      <c r="H7" s="14"/>
      <c r="I7" s="21"/>
      <c r="J7" s="21"/>
      <c r="N7" s="21"/>
      <c r="O7" s="21"/>
      <c r="Q7" s="21"/>
      <c r="R7" s="21"/>
      <c r="S7" s="21"/>
      <c r="T7" s="21"/>
    </row>
    <row r="8" spans="1:20" ht="25.5">
      <c r="A8" s="8" t="s">
        <v>7</v>
      </c>
      <c r="B8" s="29">
        <v>386857</v>
      </c>
      <c r="C8" s="29">
        <v>382471</v>
      </c>
      <c r="D8" s="24">
        <v>92660.359281437137</v>
      </c>
      <c r="E8" s="22">
        <v>96238.488249207381</v>
      </c>
      <c r="G8" s="14"/>
      <c r="H8" s="14"/>
      <c r="I8" s="21"/>
      <c r="J8" s="21"/>
      <c r="N8" s="21"/>
      <c r="O8" s="21"/>
      <c r="Q8" s="21"/>
      <c r="R8" s="21"/>
      <c r="S8" s="21"/>
      <c r="T8" s="21"/>
    </row>
    <row r="9" spans="1:20">
      <c r="A9" s="8" t="s">
        <v>8</v>
      </c>
      <c r="B9" s="29">
        <v>13297</v>
      </c>
      <c r="C9" s="29">
        <v>5500</v>
      </c>
      <c r="D9" s="24">
        <v>3184.9101796407185</v>
      </c>
      <c r="E9" s="22">
        <v>1383.9263247949273</v>
      </c>
      <c r="G9" s="14"/>
      <c r="H9" s="14"/>
      <c r="I9" s="21"/>
      <c r="J9" s="21"/>
      <c r="N9" s="21"/>
      <c r="O9" s="21"/>
      <c r="Q9" s="21"/>
      <c r="R9" s="21"/>
      <c r="S9" s="21"/>
      <c r="T9" s="21"/>
    </row>
    <row r="10" spans="1:20">
      <c r="A10" s="8" t="s">
        <v>9</v>
      </c>
      <c r="B10" s="34">
        <v>-9733</v>
      </c>
      <c r="C10" s="34">
        <v>121</v>
      </c>
      <c r="D10" s="53">
        <v>-2331.2574850299402</v>
      </c>
      <c r="E10" s="36">
        <v>30.4463791454884</v>
      </c>
      <c r="G10" s="14"/>
      <c r="H10" s="14"/>
      <c r="I10" s="21"/>
      <c r="J10" s="21"/>
      <c r="N10" s="21"/>
      <c r="O10" s="21"/>
      <c r="Q10" s="21"/>
      <c r="R10" s="21"/>
      <c r="S10" s="21"/>
      <c r="T10" s="21"/>
    </row>
    <row r="11" spans="1:20">
      <c r="A11" s="8" t="s">
        <v>10</v>
      </c>
      <c r="B11" s="29">
        <v>390421</v>
      </c>
      <c r="C11" s="29">
        <v>388092</v>
      </c>
      <c r="D11" s="24">
        <v>93514.011976047914</v>
      </c>
      <c r="E11" s="22">
        <v>97652.8609531478</v>
      </c>
      <c r="G11" s="14"/>
      <c r="H11" s="14"/>
      <c r="I11" s="21"/>
      <c r="J11" s="21"/>
      <c r="N11" s="21"/>
      <c r="O11" s="21"/>
      <c r="Q11" s="21"/>
      <c r="R11" s="21"/>
      <c r="S11" s="21"/>
      <c r="T11" s="21"/>
    </row>
    <row r="12" spans="1:20" ht="25.5">
      <c r="A12" s="8" t="s">
        <v>11</v>
      </c>
      <c r="B12" s="29">
        <v>377124</v>
      </c>
      <c r="C12" s="29">
        <v>382592</v>
      </c>
      <c r="D12" s="24">
        <v>90329.101796407194</v>
      </c>
      <c r="E12" s="22">
        <v>96268.934628352872</v>
      </c>
      <c r="G12" s="14"/>
      <c r="H12" s="14"/>
      <c r="I12" s="21"/>
      <c r="J12" s="21"/>
      <c r="N12" s="21"/>
      <c r="O12" s="21"/>
      <c r="Q12" s="21"/>
      <c r="R12" s="21"/>
      <c r="S12" s="21"/>
      <c r="T12" s="21"/>
    </row>
    <row r="13" spans="1:20" ht="25.5">
      <c r="A13" s="8" t="s">
        <v>12</v>
      </c>
      <c r="B13" s="29">
        <v>13297</v>
      </c>
      <c r="C13" s="29">
        <v>5500</v>
      </c>
      <c r="D13" s="24">
        <v>3184.9101796407185</v>
      </c>
      <c r="E13" s="22">
        <v>1383.9263247949273</v>
      </c>
      <c r="G13" s="14"/>
      <c r="H13" s="14"/>
      <c r="I13" s="21"/>
      <c r="J13" s="21"/>
      <c r="N13" s="21"/>
      <c r="O13" s="21"/>
      <c r="Q13" s="21"/>
      <c r="R13" s="21"/>
      <c r="S13" s="21"/>
      <c r="T13" s="21"/>
    </row>
    <row r="14" spans="1:20" ht="25.5">
      <c r="A14" s="8" t="s">
        <v>29</v>
      </c>
      <c r="B14" s="30">
        <v>0.2207395702080851</v>
      </c>
      <c r="C14" s="30">
        <v>0.21823693033099187</v>
      </c>
      <c r="D14" s="25">
        <v>5.2871753343253919E-2</v>
      </c>
      <c r="E14" s="55">
        <v>5.4913424168635663E-2</v>
      </c>
      <c r="G14" s="14"/>
      <c r="H14" s="14"/>
      <c r="I14" s="21"/>
      <c r="J14" s="21"/>
      <c r="N14" s="21"/>
      <c r="O14" s="21"/>
      <c r="Q14" s="21"/>
      <c r="R14" s="21"/>
      <c r="S14" s="21"/>
      <c r="T14" s="21"/>
    </row>
    <row r="15" spans="1:20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14"/>
      <c r="H15" s="14"/>
      <c r="I15" s="21"/>
      <c r="J15" s="21"/>
      <c r="N15" s="21"/>
      <c r="O15" s="21"/>
      <c r="Q15" s="21"/>
      <c r="R15" s="21"/>
      <c r="S15" s="21"/>
      <c r="T15" s="21"/>
    </row>
    <row r="16" spans="1:20">
      <c r="A16" s="8" t="s">
        <v>13</v>
      </c>
      <c r="B16" s="29">
        <v>254483</v>
      </c>
      <c r="C16" s="29">
        <v>37740</v>
      </c>
      <c r="D16" s="24">
        <v>60954.011976047907</v>
      </c>
      <c r="E16" s="22">
        <v>9496.2508177746458</v>
      </c>
      <c r="G16" s="14"/>
      <c r="H16" s="14"/>
      <c r="I16" s="21"/>
      <c r="J16" s="21"/>
      <c r="N16" s="21"/>
      <c r="O16" s="21"/>
      <c r="Q16" s="21"/>
      <c r="R16" s="21"/>
      <c r="S16" s="21"/>
      <c r="T16" s="21"/>
    </row>
    <row r="17" spans="1:20">
      <c r="A17" s="8" t="s">
        <v>14</v>
      </c>
      <c r="B17" s="34">
        <v>-867609</v>
      </c>
      <c r="C17" s="34">
        <v>-517779</v>
      </c>
      <c r="D17" s="53">
        <v>-207810.53892215568</v>
      </c>
      <c r="E17" s="36">
        <v>-130285.08882290775</v>
      </c>
      <c r="G17" s="14"/>
      <c r="H17" s="14"/>
      <c r="I17" s="21"/>
      <c r="J17" s="21"/>
      <c r="N17" s="21"/>
      <c r="O17" s="21"/>
      <c r="Q17" s="21"/>
      <c r="R17" s="21"/>
      <c r="S17" s="21"/>
      <c r="T17" s="21"/>
    </row>
    <row r="18" spans="1:20">
      <c r="A18" s="8" t="s">
        <v>15</v>
      </c>
      <c r="B18" s="34">
        <v>649358</v>
      </c>
      <c r="C18" s="34">
        <v>-141794</v>
      </c>
      <c r="D18" s="53">
        <v>155534.85029940121</v>
      </c>
      <c r="E18" s="36">
        <v>-35678.627145085804</v>
      </c>
      <c r="G18" s="14"/>
      <c r="H18" s="14"/>
      <c r="I18" s="21"/>
      <c r="J18" s="21"/>
      <c r="N18" s="21"/>
      <c r="O18" s="21"/>
      <c r="Q18" s="21"/>
      <c r="R18" s="21"/>
      <c r="S18" s="21"/>
      <c r="T18" s="21"/>
    </row>
    <row r="19" spans="1:20" ht="26.25" thickBot="1">
      <c r="A19" s="9" t="s">
        <v>27</v>
      </c>
      <c r="B19" s="34">
        <v>36232</v>
      </c>
      <c r="C19" s="34">
        <v>-621833</v>
      </c>
      <c r="D19" s="53">
        <v>8678.3233532934137</v>
      </c>
      <c r="E19" s="36">
        <v>-156467.46515021889</v>
      </c>
      <c r="G19" s="14"/>
      <c r="H19" s="14"/>
      <c r="I19" s="21"/>
      <c r="J19" s="21"/>
      <c r="N19" s="21"/>
      <c r="O19" s="21"/>
      <c r="Q19" s="21"/>
      <c r="R19" s="21"/>
      <c r="S19" s="21"/>
      <c r="T19" s="21"/>
    </row>
    <row r="20" spans="1:20" s="2" customFormat="1" ht="18" customHeight="1" thickBot="1">
      <c r="A20" s="3"/>
      <c r="B20" s="58" t="s">
        <v>71</v>
      </c>
      <c r="C20" s="58" t="s">
        <v>67</v>
      </c>
      <c r="D20" s="58" t="s">
        <v>71</v>
      </c>
      <c r="E20" s="58" t="s">
        <v>67</v>
      </c>
      <c r="K20" s="45"/>
      <c r="L20" s="45"/>
      <c r="M20" s="38"/>
      <c r="N20" s="21"/>
      <c r="Q20" s="21"/>
      <c r="R20" s="21"/>
      <c r="S20" s="21"/>
      <c r="T20" s="21"/>
    </row>
    <row r="21" spans="1:20">
      <c r="A21" s="7" t="s">
        <v>17</v>
      </c>
      <c r="B21" s="26">
        <v>23446281</v>
      </c>
      <c r="C21" s="26">
        <v>23248498</v>
      </c>
      <c r="D21" s="24">
        <v>5633958.333333333</v>
      </c>
      <c r="E21" s="22">
        <v>5263651.9652236914</v>
      </c>
      <c r="G21" s="21"/>
      <c r="I21" s="21"/>
      <c r="J21" s="21"/>
      <c r="N21" s="21"/>
      <c r="O21" s="21"/>
      <c r="Q21" s="21"/>
      <c r="R21" s="21"/>
      <c r="S21" s="21"/>
      <c r="T21" s="21"/>
    </row>
    <row r="22" spans="1:20">
      <c r="A22" s="8" t="s">
        <v>18</v>
      </c>
      <c r="B22" s="29">
        <v>5395360</v>
      </c>
      <c r="C22" s="29">
        <v>5156082</v>
      </c>
      <c r="D22" s="24">
        <v>1296462.8988850443</v>
      </c>
      <c r="E22" s="22">
        <v>1167379.5508060134</v>
      </c>
      <c r="G22" s="21"/>
      <c r="I22" s="21"/>
      <c r="J22" s="21"/>
      <c r="N22" s="21"/>
      <c r="O22" s="21"/>
      <c r="Q22" s="21"/>
      <c r="R22" s="21"/>
      <c r="S22" s="21"/>
      <c r="T22" s="21"/>
    </row>
    <row r="23" spans="1:20" ht="25.5">
      <c r="A23" s="8" t="s">
        <v>20</v>
      </c>
      <c r="B23" s="29">
        <v>10846</v>
      </c>
      <c r="C23" s="29">
        <v>8951</v>
      </c>
      <c r="D23" s="24">
        <v>2606.2091503267975</v>
      </c>
      <c r="E23" s="22">
        <v>2025.5803296504255</v>
      </c>
      <c r="G23" s="21"/>
      <c r="I23" s="21"/>
      <c r="J23" s="21"/>
      <c r="N23" s="21"/>
      <c r="O23" s="21"/>
      <c r="Q23" s="21"/>
      <c r="R23" s="21"/>
      <c r="S23" s="21"/>
      <c r="T23" s="21"/>
    </row>
    <row r="24" spans="1:20">
      <c r="A24" s="8" t="s">
        <v>19</v>
      </c>
      <c r="B24" s="29">
        <v>28852487</v>
      </c>
      <c r="C24" s="29">
        <v>28413531</v>
      </c>
      <c r="D24" s="24">
        <v>6933027.4413687047</v>
      </c>
      <c r="E24" s="22">
        <v>6433058.0963593544</v>
      </c>
      <c r="G24" s="21"/>
      <c r="I24" s="21"/>
      <c r="J24" s="21"/>
      <c r="N24" s="21"/>
      <c r="O24" s="21"/>
      <c r="Q24" s="21"/>
      <c r="R24" s="21"/>
      <c r="S24" s="21"/>
      <c r="T24" s="21"/>
    </row>
    <row r="25" spans="1:20">
      <c r="A25" s="8" t="s">
        <v>28</v>
      </c>
      <c r="B25" s="29">
        <v>8762747</v>
      </c>
      <c r="C25" s="29">
        <v>8762747</v>
      </c>
      <c r="D25" s="24">
        <v>2105619.7135717031</v>
      </c>
      <c r="E25" s="22">
        <v>1983958.2955986233</v>
      </c>
      <c r="G25" s="21"/>
      <c r="I25" s="21"/>
      <c r="J25" s="21"/>
      <c r="N25" s="21"/>
      <c r="O25" s="21"/>
      <c r="Q25" s="21"/>
      <c r="R25" s="21"/>
      <c r="S25" s="21"/>
      <c r="T25" s="21"/>
    </row>
    <row r="26" spans="1:20" ht="25.5">
      <c r="A26" s="8" t="s">
        <v>21</v>
      </c>
      <c r="B26" s="29">
        <v>16054855</v>
      </c>
      <c r="C26" s="29">
        <v>15677721</v>
      </c>
      <c r="D26" s="24">
        <v>3857856.3533256399</v>
      </c>
      <c r="E26" s="22">
        <v>3549564.5225502625</v>
      </c>
      <c r="G26" s="21"/>
      <c r="H26" s="38"/>
      <c r="I26" s="21"/>
      <c r="J26" s="21"/>
      <c r="N26" s="21"/>
      <c r="O26" s="21"/>
      <c r="Q26" s="21"/>
      <c r="R26" s="21"/>
      <c r="S26" s="21"/>
      <c r="T26" s="21"/>
    </row>
    <row r="27" spans="1:20">
      <c r="A27" s="8" t="s">
        <v>26</v>
      </c>
      <c r="B27" s="29">
        <v>474598</v>
      </c>
      <c r="C27" s="29">
        <v>461347</v>
      </c>
      <c r="D27" s="24">
        <v>114042.19530949635</v>
      </c>
      <c r="E27" s="22">
        <v>104452.77123709473</v>
      </c>
      <c r="G27" s="21"/>
      <c r="H27" s="38"/>
      <c r="I27" s="21"/>
      <c r="J27" s="21"/>
      <c r="N27" s="21"/>
      <c r="O27" s="21"/>
      <c r="Q27" s="21"/>
      <c r="R27" s="21"/>
      <c r="S27" s="21"/>
      <c r="T27" s="21"/>
    </row>
    <row r="28" spans="1:20">
      <c r="A28" s="8" t="s">
        <v>22</v>
      </c>
      <c r="B28" s="29">
        <v>16529453</v>
      </c>
      <c r="C28" s="29">
        <v>16139068</v>
      </c>
      <c r="D28" s="24">
        <v>3971897.5486351401</v>
      </c>
      <c r="E28" s="22">
        <v>3654018.2937873569</v>
      </c>
      <c r="G28" s="21"/>
      <c r="H28" s="38"/>
      <c r="I28" s="21"/>
      <c r="J28" s="21"/>
      <c r="N28" s="21"/>
      <c r="O28" s="21"/>
      <c r="Q28" s="21"/>
      <c r="R28" s="21"/>
      <c r="S28" s="21"/>
      <c r="T28" s="21"/>
    </row>
    <row r="29" spans="1:20">
      <c r="A29" s="8" t="s">
        <v>39</v>
      </c>
      <c r="B29" s="29">
        <v>8087577</v>
      </c>
      <c r="C29" s="29">
        <v>7431923</v>
      </c>
      <c r="D29" s="24">
        <v>1943381.6320645905</v>
      </c>
      <c r="E29" s="22">
        <v>1682648.7502264082</v>
      </c>
      <c r="G29" s="21"/>
      <c r="I29" s="21"/>
      <c r="J29" s="21"/>
      <c r="N29" s="21"/>
      <c r="O29" s="21"/>
      <c r="Q29" s="21"/>
      <c r="R29" s="21"/>
      <c r="S29" s="21"/>
      <c r="T29" s="21"/>
    </row>
    <row r="30" spans="1:20">
      <c r="A30" s="8" t="s">
        <v>24</v>
      </c>
      <c r="B30" s="29">
        <v>4235457</v>
      </c>
      <c r="C30" s="29">
        <v>4842540</v>
      </c>
      <c r="D30" s="24">
        <v>1017747.2606689734</v>
      </c>
      <c r="E30" s="22">
        <v>1096391.0523455895</v>
      </c>
      <c r="G30" s="21"/>
      <c r="I30" s="21"/>
      <c r="J30" s="21"/>
      <c r="N30" s="21"/>
      <c r="O30" s="21"/>
      <c r="Q30" s="21"/>
      <c r="R30" s="21"/>
      <c r="S30" s="21"/>
      <c r="T30" s="21"/>
    </row>
    <row r="31" spans="1:20" ht="13.5" thickBot="1">
      <c r="A31" s="9" t="s">
        <v>25</v>
      </c>
      <c r="B31" s="31">
        <v>12323034</v>
      </c>
      <c r="C31" s="31">
        <v>12274463</v>
      </c>
      <c r="D31" s="24">
        <v>2961128.8927335641</v>
      </c>
      <c r="E31" s="22">
        <v>2779039.8025719975</v>
      </c>
      <c r="G31" s="21"/>
      <c r="I31" s="21"/>
      <c r="J31" s="21"/>
      <c r="N31" s="21"/>
      <c r="O31" s="21"/>
      <c r="Q31" s="21"/>
      <c r="R31" s="21"/>
      <c r="S31" s="21"/>
      <c r="T31" s="21"/>
    </row>
    <row r="32" spans="1:20" ht="30" customHeight="1" thickBot="1">
      <c r="A32" s="201" t="s">
        <v>36</v>
      </c>
      <c r="B32" s="202"/>
      <c r="C32" s="202"/>
      <c r="D32" s="202"/>
      <c r="E32" s="203"/>
      <c r="Q32" s="21"/>
      <c r="R32" s="21"/>
      <c r="S32" s="21"/>
      <c r="T32" s="21"/>
    </row>
    <row r="33" spans="1:20" ht="17.25" customHeight="1" thickBot="1">
      <c r="A33" s="205"/>
      <c r="B33" s="194" t="s">
        <v>0</v>
      </c>
      <c r="C33" s="195"/>
      <c r="D33" s="196" t="s">
        <v>1</v>
      </c>
      <c r="E33" s="197"/>
      <c r="Q33" s="21"/>
      <c r="R33" s="21"/>
      <c r="S33" s="21"/>
      <c r="T33" s="21"/>
    </row>
    <row r="34" spans="1:20" ht="31.5" thickBot="1">
      <c r="A34" s="206"/>
      <c r="B34" s="49" t="s">
        <v>70</v>
      </c>
      <c r="C34" s="49" t="s">
        <v>48</v>
      </c>
      <c r="D34" s="49" t="s">
        <v>70</v>
      </c>
      <c r="E34" s="49" t="s">
        <v>48</v>
      </c>
      <c r="Q34" s="21"/>
      <c r="R34" s="21"/>
      <c r="S34" s="21"/>
      <c r="T34" s="21"/>
    </row>
    <row r="35" spans="1:20">
      <c r="A35" s="7" t="s">
        <v>3</v>
      </c>
      <c r="B35" s="26">
        <v>2664776.2889999999</v>
      </c>
      <c r="C35" s="26">
        <v>2193987.9513599998</v>
      </c>
      <c r="D35" s="24">
        <v>638269.7698203593</v>
      </c>
      <c r="E35" s="22">
        <v>552057.76039454469</v>
      </c>
      <c r="J35" s="21"/>
      <c r="N35" s="21"/>
      <c r="O35" s="21"/>
      <c r="Q35" s="21"/>
      <c r="R35" s="21"/>
      <c r="S35" s="21"/>
      <c r="T35" s="21"/>
    </row>
    <row r="36" spans="1:20">
      <c r="A36" s="8" t="s">
        <v>4</v>
      </c>
      <c r="B36" s="29">
        <v>2946.2315299999964</v>
      </c>
      <c r="C36" s="29">
        <v>43089.457520000142</v>
      </c>
      <c r="D36" s="24">
        <v>705.68419880239435</v>
      </c>
      <c r="E36" s="22">
        <v>10842.29719692017</v>
      </c>
      <c r="J36" s="21"/>
      <c r="N36" s="21"/>
      <c r="O36" s="21"/>
      <c r="Q36" s="21"/>
      <c r="R36" s="21"/>
      <c r="S36" s="21"/>
      <c r="T36" s="21"/>
    </row>
    <row r="37" spans="1:20">
      <c r="A37" s="8" t="s">
        <v>5</v>
      </c>
      <c r="B37" s="34">
        <v>-45371.716699999997</v>
      </c>
      <c r="C37" s="34">
        <v>44683.307670000147</v>
      </c>
      <c r="D37" s="53">
        <v>-10867.477053892215</v>
      </c>
      <c r="E37" s="36">
        <v>11243.34650244078</v>
      </c>
      <c r="J37" s="21"/>
      <c r="N37" s="21"/>
      <c r="O37" s="21"/>
      <c r="Q37" s="21"/>
      <c r="R37" s="21"/>
      <c r="S37" s="21"/>
      <c r="T37" s="21"/>
    </row>
    <row r="38" spans="1:20">
      <c r="A38" s="8" t="s">
        <v>6</v>
      </c>
      <c r="B38" s="34">
        <v>-60349.8897</v>
      </c>
      <c r="C38" s="34">
        <v>36234.591820000154</v>
      </c>
      <c r="D38" s="53">
        <v>-14455.063401197605</v>
      </c>
      <c r="E38" s="36">
        <v>9117.4555432540274</v>
      </c>
      <c r="J38" s="21"/>
      <c r="N38" s="21"/>
      <c r="O38" s="21"/>
      <c r="Q38" s="21"/>
      <c r="R38" s="21"/>
      <c r="S38" s="21"/>
      <c r="T38" s="21"/>
    </row>
    <row r="39" spans="1:20">
      <c r="A39" s="8" t="s">
        <v>9</v>
      </c>
      <c r="B39" s="34">
        <v>-9586.3252899999989</v>
      </c>
      <c r="C39" s="34">
        <v>0</v>
      </c>
      <c r="D39" s="53">
        <v>-2296.1258179640718</v>
      </c>
      <c r="E39" s="36">
        <v>0</v>
      </c>
      <c r="J39" s="21"/>
      <c r="N39" s="21"/>
      <c r="O39" s="21"/>
      <c r="Q39" s="21"/>
      <c r="R39" s="21"/>
      <c r="S39" s="21"/>
      <c r="T39" s="21"/>
    </row>
    <row r="40" spans="1:20">
      <c r="A40" s="8" t="s">
        <v>10</v>
      </c>
      <c r="B40" s="34">
        <v>-69936.214989999993</v>
      </c>
      <c r="C40" s="34">
        <v>36234.591820000154</v>
      </c>
      <c r="D40" s="53">
        <v>-16751.189219161675</v>
      </c>
      <c r="E40" s="36">
        <v>9117.4555432540274</v>
      </c>
      <c r="J40" s="21"/>
      <c r="N40" s="21"/>
      <c r="O40" s="21"/>
      <c r="Q40" s="21"/>
      <c r="R40" s="21"/>
      <c r="S40" s="21"/>
      <c r="T40" s="21"/>
    </row>
    <row r="41" spans="1:20" ht="25.5">
      <c r="A41" s="8" t="s">
        <v>29</v>
      </c>
      <c r="B41" s="37">
        <v>-3.4435485759552867E-2</v>
      </c>
      <c r="C41" s="30">
        <v>2.0675361244625871E-2</v>
      </c>
      <c r="D41" s="82">
        <v>-8.2480205412102676E-3</v>
      </c>
      <c r="E41" s="55">
        <v>5.2023957638331914E-3</v>
      </c>
      <c r="J41" s="21"/>
      <c r="N41" s="21"/>
      <c r="O41" s="21"/>
      <c r="Q41" s="21"/>
      <c r="R41" s="21"/>
      <c r="S41" s="21"/>
      <c r="T41" s="21"/>
    </row>
    <row r="42" spans="1:20" ht="25.5">
      <c r="A42" s="8" t="s">
        <v>30</v>
      </c>
      <c r="B42" s="34">
        <v>1752549394</v>
      </c>
      <c r="C42" s="34">
        <v>1752549394</v>
      </c>
      <c r="D42" s="53">
        <v>1752549394</v>
      </c>
      <c r="E42" s="36">
        <v>1752549394</v>
      </c>
      <c r="J42" s="21"/>
      <c r="N42" s="21"/>
      <c r="O42" s="21"/>
      <c r="Q42" s="21"/>
      <c r="R42" s="21"/>
      <c r="S42" s="21"/>
      <c r="T42" s="21"/>
    </row>
    <row r="43" spans="1:20">
      <c r="A43" s="8" t="s">
        <v>13</v>
      </c>
      <c r="B43" s="34">
        <v>-54774.760810000414</v>
      </c>
      <c r="C43" s="34">
        <v>-345054.01066999964</v>
      </c>
      <c r="D43" s="53">
        <v>-13119.703188024052</v>
      </c>
      <c r="E43" s="36">
        <v>-86823.514334960404</v>
      </c>
      <c r="G43" s="47"/>
      <c r="H43" s="47"/>
      <c r="J43" s="21"/>
      <c r="N43" s="21"/>
      <c r="O43" s="21"/>
      <c r="Q43" s="21"/>
      <c r="R43" s="21"/>
      <c r="S43" s="21"/>
      <c r="T43" s="21"/>
    </row>
    <row r="44" spans="1:20">
      <c r="A44" s="8" t="s">
        <v>14</v>
      </c>
      <c r="B44" s="34">
        <v>-1234801.9837499999</v>
      </c>
      <c r="C44" s="34">
        <v>-186838.71199000001</v>
      </c>
      <c r="D44" s="53">
        <v>-295760.95419161674</v>
      </c>
      <c r="E44" s="36">
        <v>-47012.911275225204</v>
      </c>
      <c r="J44" s="21"/>
      <c r="N44" s="21"/>
      <c r="O44" s="21"/>
      <c r="Q44" s="21"/>
      <c r="R44" s="21"/>
      <c r="S44" s="21"/>
      <c r="T44" s="21"/>
    </row>
    <row r="45" spans="1:20">
      <c r="A45" s="8" t="s">
        <v>15</v>
      </c>
      <c r="B45" s="34">
        <v>658037</v>
      </c>
      <c r="C45" s="34">
        <v>-2857.6684</v>
      </c>
      <c r="D45" s="53">
        <v>157613.65269461079</v>
      </c>
      <c r="E45" s="36">
        <v>-719.05500478083638</v>
      </c>
      <c r="J45" s="21"/>
      <c r="N45" s="21"/>
      <c r="O45" s="21"/>
      <c r="Q45" s="21"/>
      <c r="R45" s="21"/>
      <c r="S45" s="21"/>
      <c r="T45" s="21"/>
    </row>
    <row r="46" spans="1:20" ht="26.25" thickBot="1">
      <c r="A46" s="9" t="s">
        <v>27</v>
      </c>
      <c r="B46" s="34">
        <v>-631540</v>
      </c>
      <c r="C46" s="34">
        <v>-534750.99105999968</v>
      </c>
      <c r="D46" s="53">
        <v>-151267.06586826348</v>
      </c>
      <c r="E46" s="36">
        <v>-134555.63158874735</v>
      </c>
      <c r="J46" s="21"/>
      <c r="N46" s="21"/>
      <c r="O46" s="21"/>
      <c r="Q46" s="21"/>
      <c r="R46" s="21"/>
      <c r="S46" s="21"/>
      <c r="T46" s="21"/>
    </row>
    <row r="47" spans="1:20" ht="18" customHeight="1" thickBot="1">
      <c r="A47" s="4"/>
      <c r="B47" s="58" t="s">
        <v>71</v>
      </c>
      <c r="C47" s="58" t="s">
        <v>67</v>
      </c>
      <c r="D47" s="58" t="s">
        <v>71</v>
      </c>
      <c r="E47" s="58" t="s">
        <v>67</v>
      </c>
      <c r="J47" s="21"/>
      <c r="N47" s="21"/>
      <c r="O47" s="21"/>
      <c r="Q47" s="21"/>
      <c r="R47" s="21"/>
      <c r="S47" s="21"/>
      <c r="T47" s="21"/>
    </row>
    <row r="48" spans="1:20">
      <c r="A48" s="7" t="s">
        <v>17</v>
      </c>
      <c r="B48" s="26">
        <v>22504427.33884</v>
      </c>
      <c r="C48" s="26">
        <v>22230227.671429999</v>
      </c>
      <c r="D48" s="26">
        <v>5407638.2494329102</v>
      </c>
      <c r="E48" s="23">
        <v>5033107.1525606764</v>
      </c>
      <c r="J48" s="21"/>
      <c r="N48" s="21"/>
      <c r="O48" s="21"/>
      <c r="Q48" s="21"/>
      <c r="R48" s="21"/>
      <c r="S48" s="21"/>
      <c r="T48" s="21"/>
    </row>
    <row r="49" spans="1:20">
      <c r="A49" s="8" t="s">
        <v>18</v>
      </c>
      <c r="B49" s="29">
        <v>1890684.0461199998</v>
      </c>
      <c r="C49" s="29">
        <v>1340746.71266</v>
      </c>
      <c r="D49" s="27">
        <v>454316.62007881579</v>
      </c>
      <c r="E49" s="22">
        <v>303556.1294738272</v>
      </c>
      <c r="J49" s="21"/>
      <c r="N49" s="21"/>
      <c r="O49" s="21"/>
      <c r="Q49" s="21"/>
      <c r="R49" s="21"/>
      <c r="S49" s="21"/>
      <c r="T49" s="21"/>
    </row>
    <row r="50" spans="1:20">
      <c r="A50" s="8" t="s">
        <v>19</v>
      </c>
      <c r="B50" s="29">
        <v>24395111.384959999</v>
      </c>
      <c r="C50" s="29">
        <v>23570975.384089999</v>
      </c>
      <c r="D50" s="27">
        <v>5861954.8695117263</v>
      </c>
      <c r="E50" s="22">
        <v>5336662.5084427632</v>
      </c>
      <c r="J50" s="21"/>
      <c r="N50" s="21"/>
      <c r="O50" s="21"/>
      <c r="Q50" s="21"/>
      <c r="R50" s="21"/>
      <c r="S50" s="21"/>
      <c r="T50" s="21"/>
    </row>
    <row r="51" spans="1:20">
      <c r="A51" s="8" t="s">
        <v>28</v>
      </c>
      <c r="B51" s="29">
        <v>8762746.9700000007</v>
      </c>
      <c r="C51" s="29">
        <v>8762747</v>
      </c>
      <c r="D51" s="27">
        <v>2105619.7063629376</v>
      </c>
      <c r="E51" s="22">
        <v>1983958.2955986233</v>
      </c>
      <c r="F51" s="21"/>
      <c r="J51" s="21"/>
      <c r="N51" s="21"/>
      <c r="O51" s="21"/>
      <c r="Q51" s="21"/>
      <c r="R51" s="21"/>
      <c r="S51" s="21"/>
      <c r="T51" s="21"/>
    </row>
    <row r="52" spans="1:20">
      <c r="A52" s="8" t="s">
        <v>22</v>
      </c>
      <c r="B52" s="29">
        <v>17274292.170600001</v>
      </c>
      <c r="C52" s="29">
        <v>17344228.367729999</v>
      </c>
      <c r="D52" s="27">
        <v>4150877.5880911192</v>
      </c>
      <c r="E52" s="22">
        <v>3926875.5549107948</v>
      </c>
      <c r="J52" s="21"/>
      <c r="N52" s="21"/>
      <c r="O52" s="21"/>
      <c r="Q52" s="21"/>
      <c r="R52" s="21"/>
      <c r="S52" s="21"/>
      <c r="T52" s="21"/>
    </row>
    <row r="53" spans="1:20">
      <c r="A53" s="8" t="s">
        <v>39</v>
      </c>
      <c r="B53" s="29">
        <v>4749368.2019500015</v>
      </c>
      <c r="C53" s="29">
        <v>4140154</v>
      </c>
      <c r="D53" s="27">
        <v>1141236.1115796813</v>
      </c>
      <c r="E53" s="22">
        <v>937365.06067741348</v>
      </c>
      <c r="J53" s="21"/>
      <c r="N53" s="21"/>
      <c r="O53" s="21"/>
      <c r="Q53" s="21"/>
      <c r="R53" s="21"/>
      <c r="S53" s="21"/>
      <c r="T53" s="21"/>
    </row>
    <row r="54" spans="1:20">
      <c r="A54" s="8" t="s">
        <v>24</v>
      </c>
      <c r="B54" s="29">
        <v>2371451.0824399996</v>
      </c>
      <c r="C54" s="29">
        <v>2086592.9579400001</v>
      </c>
      <c r="D54" s="27">
        <v>569841.1866685889</v>
      </c>
      <c r="E54" s="22">
        <v>472421.87962778483</v>
      </c>
      <c r="J54" s="21"/>
      <c r="N54" s="21"/>
      <c r="O54" s="21"/>
      <c r="Q54" s="21"/>
      <c r="R54" s="21"/>
      <c r="S54" s="21"/>
      <c r="T54" s="21"/>
    </row>
    <row r="55" spans="1:20" ht="15" thickBot="1">
      <c r="A55" s="10" t="s">
        <v>25</v>
      </c>
      <c r="B55" s="31">
        <v>7120819.2843900006</v>
      </c>
      <c r="C55" s="31">
        <v>6226746.9579400001</v>
      </c>
      <c r="D55" s="28">
        <v>1711077.2982482701</v>
      </c>
      <c r="E55" s="59">
        <v>1409786.9403051983</v>
      </c>
      <c r="G55"/>
      <c r="J55" s="21"/>
      <c r="N55" s="21"/>
      <c r="O55" s="21"/>
      <c r="Q55" s="21"/>
      <c r="R55" s="21"/>
      <c r="S55" s="21"/>
      <c r="T55" s="21"/>
    </row>
    <row r="56" spans="1:20" ht="14.25">
      <c r="G56"/>
    </row>
    <row r="57" spans="1:20" ht="14.25">
      <c r="G57"/>
    </row>
    <row r="58" spans="1:20" ht="14.25">
      <c r="A58" s="1" t="s">
        <v>72</v>
      </c>
      <c r="G58"/>
    </row>
    <row r="59" spans="1:20" ht="25.5" customHeight="1">
      <c r="A59" s="191" t="s">
        <v>73</v>
      </c>
      <c r="B59" s="204"/>
      <c r="C59" s="204"/>
      <c r="D59" s="204"/>
      <c r="E59" s="204"/>
      <c r="G59"/>
    </row>
    <row r="60" spans="1:20" ht="39" customHeight="1">
      <c r="A60" s="191" t="s">
        <v>74</v>
      </c>
      <c r="B60" s="191"/>
      <c r="C60" s="191"/>
      <c r="D60" s="191"/>
      <c r="E60" s="191"/>
      <c r="G60"/>
    </row>
    <row r="61" spans="1:20" ht="14.25">
      <c r="G61"/>
    </row>
    <row r="62" spans="1:20" ht="14.25">
      <c r="G62"/>
    </row>
    <row r="63" spans="1:20" ht="14.25">
      <c r="G63"/>
    </row>
    <row r="64" spans="1:20" ht="14.25">
      <c r="G64"/>
    </row>
    <row r="65" spans="7:7" ht="14.25">
      <c r="G65"/>
    </row>
    <row r="66" spans="7:7" ht="14.25">
      <c r="G66"/>
    </row>
    <row r="67" spans="7:7" ht="14.25">
      <c r="G67"/>
    </row>
    <row r="68" spans="7:7" ht="14.25">
      <c r="G68"/>
    </row>
  </sheetData>
  <customSheetViews>
    <customSheetView guid="{CD05A7CF-C49A-4C37-B7FB-6A65872FB4F2}" showPageBreaks="1" fitToPage="1" printArea="1" topLeftCell="A31">
      <selection activeCell="G60" sqref="G60"/>
      <pageMargins left="0.70866141732283472" right="0.70866141732283472" top="0.74803149606299213" bottom="0.74803149606299213" header="0.31496062992125984" footer="0.31496062992125984"/>
      <pageSetup paperSize="9" scale="70" orientation="portrait" copies="2" r:id="rId1"/>
    </customSheetView>
    <customSheetView guid="{AE45179B-2B39-4334-A163-6EB551016FE3}" showPageBreaks="1" fitToPage="1" printArea="1" topLeftCell="A21">
      <selection activeCell="J41" sqref="J41"/>
      <pageMargins left="0.70866141732283472" right="0.70866141732283472" top="0.74803149606299213" bottom="0.74803149606299213" header="0.31496062992125984" footer="0.31496062992125984"/>
      <pageSetup paperSize="9" scale="70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copies="2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opLeftCell="A52" workbookViewId="0">
      <selection activeCell="G55" sqref="G55:G64"/>
    </sheetView>
  </sheetViews>
  <sheetFormatPr defaultColWidth="9" defaultRowHeight="12.75"/>
  <cols>
    <col min="1" max="1" width="45" style="1" customWidth="1"/>
    <col min="2" max="5" width="15.6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192" t="s">
        <v>2</v>
      </c>
      <c r="B1" s="194" t="s">
        <v>0</v>
      </c>
      <c r="C1" s="195"/>
      <c r="D1" s="196" t="s">
        <v>1</v>
      </c>
      <c r="E1" s="197"/>
    </row>
    <row r="2" spans="1:16" s="2" customFormat="1" ht="31.5" thickBot="1">
      <c r="A2" s="193"/>
      <c r="B2" s="49" t="s">
        <v>75</v>
      </c>
      <c r="C2" s="49" t="s">
        <v>54</v>
      </c>
      <c r="D2" s="49" t="s">
        <v>75</v>
      </c>
      <c r="E2" s="49" t="s">
        <v>54</v>
      </c>
    </row>
    <row r="3" spans="1:16" s="2" customFormat="1" ht="27" customHeight="1" thickBot="1">
      <c r="A3" s="198" t="s">
        <v>35</v>
      </c>
      <c r="B3" s="199"/>
      <c r="C3" s="199"/>
      <c r="D3" s="199"/>
      <c r="E3" s="200"/>
    </row>
    <row r="4" spans="1:16">
      <c r="A4" s="7" t="s">
        <v>3</v>
      </c>
      <c r="B4" s="26">
        <v>12313986</v>
      </c>
      <c r="C4" s="26">
        <v>10331144</v>
      </c>
      <c r="D4" s="24">
        <v>2914828.859536998</v>
      </c>
      <c r="E4" s="22">
        <v>2604074.3074635142</v>
      </c>
      <c r="F4" s="14"/>
      <c r="G4" s="14"/>
      <c r="H4" s="14"/>
      <c r="I4" s="21"/>
      <c r="J4" s="21"/>
      <c r="M4" s="21"/>
      <c r="N4" s="21"/>
      <c r="O4" s="21"/>
      <c r="P4" s="21"/>
    </row>
    <row r="5" spans="1:16">
      <c r="A5" s="8" t="s">
        <v>4</v>
      </c>
      <c r="B5" s="29">
        <v>1256117</v>
      </c>
      <c r="C5" s="29">
        <v>938078</v>
      </c>
      <c r="D5" s="24">
        <v>297333.94877621555</v>
      </c>
      <c r="E5" s="22">
        <v>236452.49918080308</v>
      </c>
      <c r="F5" s="14"/>
      <c r="G5" s="14"/>
      <c r="H5" s="14"/>
      <c r="I5" s="21"/>
      <c r="J5" s="21"/>
      <c r="M5" s="21"/>
      <c r="N5" s="21"/>
      <c r="O5" s="21"/>
      <c r="P5" s="21"/>
    </row>
    <row r="6" spans="1:16">
      <c r="A6" s="8" t="s">
        <v>5</v>
      </c>
      <c r="B6" s="29">
        <v>1140665</v>
      </c>
      <c r="C6" s="29">
        <v>914865</v>
      </c>
      <c r="D6" s="24">
        <v>270005.4443024192</v>
      </c>
      <c r="E6" s="22">
        <v>230601.41658054598</v>
      </c>
      <c r="G6" s="14"/>
      <c r="H6" s="14"/>
      <c r="I6" s="21"/>
      <c r="J6" s="21"/>
      <c r="M6" s="21"/>
      <c r="N6" s="21"/>
      <c r="O6" s="21"/>
      <c r="P6" s="21"/>
    </row>
    <row r="7" spans="1:16">
      <c r="A7" s="8" t="s">
        <v>6</v>
      </c>
      <c r="B7" s="29">
        <v>888015</v>
      </c>
      <c r="C7" s="29">
        <v>727947</v>
      </c>
      <c r="D7" s="24">
        <v>210200.96577190742</v>
      </c>
      <c r="E7" s="22">
        <v>183486.75421571347</v>
      </c>
      <c r="G7" s="14"/>
      <c r="H7" s="14"/>
      <c r="I7" s="21"/>
      <c r="J7" s="21"/>
      <c r="M7" s="21"/>
      <c r="N7" s="21"/>
      <c r="O7" s="21"/>
      <c r="P7" s="21"/>
    </row>
    <row r="8" spans="1:16" ht="25.5">
      <c r="A8" s="8" t="s">
        <v>7</v>
      </c>
      <c r="B8" s="29">
        <v>854847</v>
      </c>
      <c r="C8" s="29">
        <v>704033</v>
      </c>
      <c r="D8" s="24">
        <v>202349.80826587134</v>
      </c>
      <c r="E8" s="22">
        <v>177458.977138104</v>
      </c>
      <c r="G8" s="14"/>
      <c r="H8" s="14"/>
      <c r="I8" s="21"/>
      <c r="J8" s="21"/>
      <c r="M8" s="21"/>
      <c r="N8" s="21"/>
      <c r="O8" s="21"/>
      <c r="P8" s="21"/>
    </row>
    <row r="9" spans="1:16">
      <c r="A9" s="8" t="s">
        <v>8</v>
      </c>
      <c r="B9" s="29">
        <v>33168</v>
      </c>
      <c r="C9" s="29">
        <v>23914</v>
      </c>
      <c r="D9" s="24">
        <v>7851.1575060360747</v>
      </c>
      <c r="E9" s="22">
        <v>6027.7770776094576</v>
      </c>
      <c r="G9" s="14"/>
      <c r="H9" s="14"/>
      <c r="I9" s="21"/>
      <c r="J9" s="21"/>
      <c r="M9" s="21"/>
      <c r="N9" s="21"/>
      <c r="O9" s="21"/>
      <c r="P9" s="21"/>
    </row>
    <row r="10" spans="1:16">
      <c r="A10" s="8" t="s">
        <v>9</v>
      </c>
      <c r="B10" s="34">
        <v>-23537</v>
      </c>
      <c r="C10" s="34">
        <v>151</v>
      </c>
      <c r="D10" s="53">
        <v>-5571.4150452113818</v>
      </c>
      <c r="E10" s="36">
        <v>38.061149900436064</v>
      </c>
      <c r="G10" s="14"/>
      <c r="H10" s="14"/>
      <c r="I10" s="21"/>
      <c r="J10" s="21"/>
      <c r="M10" s="21"/>
      <c r="N10" s="21"/>
      <c r="O10" s="21"/>
      <c r="P10" s="21"/>
    </row>
    <row r="11" spans="1:16">
      <c r="A11" s="8" t="s">
        <v>10</v>
      </c>
      <c r="B11" s="29">
        <v>864478</v>
      </c>
      <c r="C11" s="29">
        <v>728098</v>
      </c>
      <c r="D11" s="24">
        <v>204629.55072669603</v>
      </c>
      <c r="E11" s="22">
        <v>183524.8153656139</v>
      </c>
      <c r="G11" s="14"/>
      <c r="H11" s="14"/>
      <c r="I11" s="21"/>
      <c r="J11" s="21"/>
      <c r="M11" s="21"/>
      <c r="N11" s="21"/>
      <c r="O11" s="21"/>
      <c r="P11" s="21"/>
    </row>
    <row r="12" spans="1:16" ht="25.5">
      <c r="A12" s="8" t="s">
        <v>11</v>
      </c>
      <c r="B12" s="29">
        <v>831308</v>
      </c>
      <c r="C12" s="29">
        <v>704184</v>
      </c>
      <c r="D12" s="24">
        <v>196777.91980305829</v>
      </c>
      <c r="E12" s="22">
        <v>177497.03828800443</v>
      </c>
      <c r="G12" s="14"/>
      <c r="H12" s="14"/>
      <c r="I12" s="21"/>
      <c r="J12" s="21"/>
      <c r="M12" s="21"/>
      <c r="N12" s="21"/>
      <c r="O12" s="21"/>
      <c r="P12" s="21"/>
    </row>
    <row r="13" spans="1:16" ht="25.5">
      <c r="A13" s="8" t="s">
        <v>12</v>
      </c>
      <c r="B13" s="29">
        <v>33170</v>
      </c>
      <c r="C13" s="29">
        <v>23914</v>
      </c>
      <c r="D13" s="24">
        <v>7851.630923637741</v>
      </c>
      <c r="E13" s="22">
        <v>6027.7770776094576</v>
      </c>
      <c r="G13" s="14"/>
      <c r="H13" s="14"/>
      <c r="I13" s="21"/>
      <c r="J13" s="21"/>
      <c r="M13" s="21"/>
      <c r="N13" s="21"/>
      <c r="O13" s="21"/>
      <c r="P13" s="21"/>
    </row>
    <row r="14" spans="1:16" ht="25.5">
      <c r="A14" s="8" t="s">
        <v>29</v>
      </c>
      <c r="B14" s="30">
        <v>0.48777341336377766</v>
      </c>
      <c r="C14" s="30">
        <v>0.4017193480596416</v>
      </c>
      <c r="D14" s="25">
        <v>0.1154602597556639</v>
      </c>
      <c r="E14" s="55">
        <v>0.10125761804240709</v>
      </c>
      <c r="G14" s="14"/>
      <c r="H14" s="14"/>
      <c r="I14" s="21"/>
      <c r="J14" s="21"/>
      <c r="M14" s="21"/>
      <c r="N14" s="21"/>
      <c r="O14" s="21"/>
      <c r="P14" s="21"/>
    </row>
    <row r="15" spans="1:16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14"/>
      <c r="H15" s="14"/>
      <c r="I15" s="21"/>
      <c r="J15" s="21"/>
      <c r="M15" s="21"/>
      <c r="N15" s="21"/>
      <c r="O15" s="21"/>
      <c r="P15" s="21"/>
    </row>
    <row r="16" spans="1:16">
      <c r="A16" s="8" t="s">
        <v>13</v>
      </c>
      <c r="B16" s="29">
        <v>1313495</v>
      </c>
      <c r="C16" s="29">
        <v>1062885</v>
      </c>
      <c r="D16" s="24">
        <v>310915.82635042374</v>
      </c>
      <c r="E16" s="22">
        <v>267911.42590678798</v>
      </c>
      <c r="G16" s="14"/>
      <c r="H16" s="14"/>
      <c r="I16" s="21"/>
      <c r="J16" s="21"/>
      <c r="M16" s="21"/>
      <c r="N16" s="21"/>
      <c r="O16" s="21"/>
      <c r="P16" s="21"/>
    </row>
    <row r="17" spans="1:16">
      <c r="A17" s="8" t="s">
        <v>14</v>
      </c>
      <c r="B17" s="34">
        <v>-1584668</v>
      </c>
      <c r="C17" s="34">
        <v>-909204</v>
      </c>
      <c r="D17" s="53">
        <v>-375104.86199876916</v>
      </c>
      <c r="E17" s="36">
        <v>-229174</v>
      </c>
      <c r="G17" s="14"/>
      <c r="H17" s="14"/>
      <c r="I17" s="21"/>
      <c r="J17" s="21"/>
      <c r="M17" s="21"/>
      <c r="N17" s="21"/>
      <c r="O17" s="21"/>
      <c r="P17" s="21"/>
    </row>
    <row r="18" spans="1:16">
      <c r="A18" s="8" t="s">
        <v>15</v>
      </c>
      <c r="B18" s="29">
        <v>465647</v>
      </c>
      <c r="C18" s="34">
        <v>-249241</v>
      </c>
      <c r="D18" s="24">
        <v>110222.74298158406</v>
      </c>
      <c r="E18" s="36">
        <v>-62823.834849897918</v>
      </c>
      <c r="G18" s="14"/>
      <c r="H18" s="14"/>
      <c r="I18" s="21"/>
      <c r="J18" s="21"/>
      <c r="M18" s="21"/>
      <c r="N18" s="21"/>
      <c r="O18" s="21"/>
      <c r="P18" s="21"/>
    </row>
    <row r="19" spans="1:16" ht="26.25" thickBot="1">
      <c r="A19" s="9" t="s">
        <v>27</v>
      </c>
      <c r="B19" s="31">
        <v>194474</v>
      </c>
      <c r="C19" s="34">
        <v>-95560</v>
      </c>
      <c r="D19" s="24">
        <v>46033.70733323865</v>
      </c>
      <c r="E19" s="36">
        <v>-24086.910493282587</v>
      </c>
      <c r="G19" s="14"/>
      <c r="H19" s="14"/>
      <c r="I19" s="21"/>
      <c r="J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76</v>
      </c>
      <c r="C20" s="58" t="s">
        <v>67</v>
      </c>
      <c r="D20" s="58" t="s">
        <v>76</v>
      </c>
      <c r="E20" s="58" t="s">
        <v>67</v>
      </c>
      <c r="M20" s="21"/>
      <c r="N20" s="21"/>
      <c r="O20" s="21"/>
      <c r="P20" s="21"/>
    </row>
    <row r="21" spans="1:16">
      <c r="A21" s="7" t="s">
        <v>17</v>
      </c>
      <c r="B21" s="26">
        <v>23849197</v>
      </c>
      <c r="C21" s="26">
        <v>23248498</v>
      </c>
      <c r="D21" s="24">
        <v>5596695.1399807567</v>
      </c>
      <c r="E21" s="22">
        <v>5263651.9652236914</v>
      </c>
      <c r="M21" s="21"/>
      <c r="N21" s="21"/>
      <c r="O21" s="21"/>
      <c r="P21" s="21"/>
    </row>
    <row r="22" spans="1:16">
      <c r="A22" s="8" t="s">
        <v>18</v>
      </c>
      <c r="B22" s="29">
        <v>5105776</v>
      </c>
      <c r="C22" s="29">
        <v>5156082</v>
      </c>
      <c r="D22" s="24">
        <v>1198173.3273883555</v>
      </c>
      <c r="E22" s="22">
        <v>1167379.5508060134</v>
      </c>
      <c r="M22" s="21"/>
      <c r="N22" s="21"/>
      <c r="O22" s="21"/>
      <c r="P22" s="21"/>
    </row>
    <row r="23" spans="1:16" ht="25.5">
      <c r="A23" s="8" t="s">
        <v>20</v>
      </c>
      <c r="B23" s="29">
        <v>13133</v>
      </c>
      <c r="C23" s="29">
        <v>8951</v>
      </c>
      <c r="D23" s="24">
        <v>3081.9233567221268</v>
      </c>
      <c r="E23" s="22">
        <v>2025.5803296504255</v>
      </c>
      <c r="M23" s="21"/>
      <c r="N23" s="21"/>
      <c r="O23" s="21"/>
      <c r="P23" s="21"/>
    </row>
    <row r="24" spans="1:16">
      <c r="A24" s="8" t="s">
        <v>19</v>
      </c>
      <c r="B24" s="29">
        <v>28968106</v>
      </c>
      <c r="C24" s="29">
        <v>28413531</v>
      </c>
      <c r="D24" s="24">
        <v>6797950.3907258343</v>
      </c>
      <c r="E24" s="22">
        <v>6433058.0963593544</v>
      </c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2056355.337573041</v>
      </c>
      <c r="E25" s="22">
        <v>1983958.2955986233</v>
      </c>
      <c r="M25" s="21"/>
      <c r="N25" s="21"/>
      <c r="O25" s="21"/>
      <c r="P25" s="21"/>
    </row>
    <row r="26" spans="1:16" ht="25.5">
      <c r="A26" s="8" t="s">
        <v>21</v>
      </c>
      <c r="B26" s="29">
        <v>15964308</v>
      </c>
      <c r="C26" s="29">
        <v>15677721</v>
      </c>
      <c r="D26" s="24">
        <v>3746346.8894468821</v>
      </c>
      <c r="E26" s="22">
        <v>3549564.5225502625</v>
      </c>
      <c r="M26" s="21"/>
      <c r="N26" s="21"/>
      <c r="O26" s="21"/>
      <c r="P26" s="21"/>
    </row>
    <row r="27" spans="1:16">
      <c r="A27" s="8" t="s">
        <v>26</v>
      </c>
      <c r="B27" s="29">
        <v>474902</v>
      </c>
      <c r="C27" s="29">
        <v>461347</v>
      </c>
      <c r="D27" s="24">
        <v>111445.33358364817</v>
      </c>
      <c r="E27" s="22">
        <v>104452.77123709473</v>
      </c>
      <c r="M27" s="21"/>
      <c r="N27" s="21"/>
      <c r="O27" s="21"/>
      <c r="P27" s="21"/>
    </row>
    <row r="28" spans="1:16">
      <c r="A28" s="8" t="s">
        <v>22</v>
      </c>
      <c r="B28" s="29">
        <v>16439210</v>
      </c>
      <c r="C28" s="29">
        <v>16139068</v>
      </c>
      <c r="D28" s="24">
        <v>3857792.2230305304</v>
      </c>
      <c r="E28" s="22">
        <v>3654018.2937873569</v>
      </c>
      <c r="M28" s="21"/>
      <c r="N28" s="21"/>
      <c r="O28" s="21"/>
      <c r="P28" s="21"/>
    </row>
    <row r="29" spans="1:16">
      <c r="A29" s="8" t="s">
        <v>39</v>
      </c>
      <c r="B29" s="29">
        <v>8189894</v>
      </c>
      <c r="C29" s="29">
        <v>7431923</v>
      </c>
      <c r="D29" s="24">
        <v>1921923.826062469</v>
      </c>
      <c r="E29" s="22">
        <v>1682648.7502264082</v>
      </c>
      <c r="M29" s="21"/>
      <c r="N29" s="21"/>
      <c r="O29" s="21"/>
      <c r="P29" s="21"/>
    </row>
    <row r="30" spans="1:16">
      <c r="A30" s="8" t="s">
        <v>24</v>
      </c>
      <c r="B30" s="29">
        <v>4339002</v>
      </c>
      <c r="C30" s="29">
        <v>4842540</v>
      </c>
      <c r="D30" s="24">
        <v>1018234.341632835</v>
      </c>
      <c r="E30" s="22">
        <v>1096391.0523455895</v>
      </c>
      <c r="M30" s="21"/>
      <c r="N30" s="21"/>
      <c r="O30" s="21"/>
      <c r="P30" s="21"/>
    </row>
    <row r="31" spans="1:16" ht="13.5" thickBot="1">
      <c r="A31" s="9" t="s">
        <v>25</v>
      </c>
      <c r="B31" s="31">
        <v>12528896</v>
      </c>
      <c r="C31" s="31">
        <v>12274463</v>
      </c>
      <c r="D31" s="24">
        <v>2940158.1676953039</v>
      </c>
      <c r="E31" s="22">
        <v>2779039.8025719975</v>
      </c>
      <c r="M31" s="21"/>
      <c r="N31" s="21"/>
      <c r="O31" s="21"/>
      <c r="P31" s="21"/>
    </row>
    <row r="32" spans="1:16" ht="30" customHeight="1" thickBot="1">
      <c r="A32" s="201" t="s">
        <v>36</v>
      </c>
      <c r="B32" s="202"/>
      <c r="C32" s="202"/>
      <c r="D32" s="202"/>
      <c r="E32" s="203"/>
      <c r="M32" s="21"/>
      <c r="N32" s="21"/>
      <c r="O32" s="21"/>
      <c r="P32" s="21"/>
    </row>
    <row r="33" spans="1:17" ht="17.25" customHeight="1" thickBot="1">
      <c r="A33" s="205"/>
      <c r="B33" s="194" t="s">
        <v>0</v>
      </c>
      <c r="C33" s="195"/>
      <c r="D33" s="196" t="s">
        <v>1</v>
      </c>
      <c r="E33" s="197"/>
      <c r="M33" s="21"/>
      <c r="N33" s="21"/>
      <c r="O33" s="21"/>
      <c r="P33" s="21"/>
    </row>
    <row r="34" spans="1:17" ht="31.5" thickBot="1">
      <c r="A34" s="206"/>
      <c r="B34" s="49" t="s">
        <v>75</v>
      </c>
      <c r="C34" s="49" t="s">
        <v>54</v>
      </c>
      <c r="D34" s="49" t="s">
        <v>75</v>
      </c>
      <c r="E34" s="49" t="s">
        <v>54</v>
      </c>
      <c r="M34" s="21"/>
      <c r="N34" s="21"/>
      <c r="O34" s="21"/>
      <c r="P34" s="21"/>
    </row>
    <row r="35" spans="1:17">
      <c r="A35" s="7" t="s">
        <v>3</v>
      </c>
      <c r="B35" s="26">
        <v>4839918.57</v>
      </c>
      <c r="C35" s="26">
        <v>4225973.6468999991</v>
      </c>
      <c r="D35" s="24">
        <v>1145651.3208351089</v>
      </c>
      <c r="E35" s="22">
        <v>1065201.4334433996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24774.657110000004</v>
      </c>
      <c r="C36" s="29">
        <v>45845.36969999969</v>
      </c>
      <c r="D36" s="24">
        <v>5864.3793755621846</v>
      </c>
      <c r="E36" s="22">
        <v>11555.811181407933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1506741.1129900001</v>
      </c>
      <c r="C37" s="29">
        <v>1061331.6988599999</v>
      </c>
      <c r="D37" s="24">
        <v>356658.88202196662</v>
      </c>
      <c r="E37" s="22">
        <v>267519.89989665512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1461970.1889900002</v>
      </c>
      <c r="C38" s="29">
        <v>1048873.2700199999</v>
      </c>
      <c r="D38" s="24">
        <v>346061.21028973162</v>
      </c>
      <c r="E38" s="22">
        <v>264379.62090590579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9</v>
      </c>
      <c r="B39" s="34">
        <v>-40140.856100000005</v>
      </c>
      <c r="C39" s="34">
        <v>0</v>
      </c>
      <c r="D39" s="53">
        <v>-9501.6939118496448</v>
      </c>
      <c r="E39" s="36">
        <v>0</v>
      </c>
      <c r="J39" s="21"/>
      <c r="K39" s="21"/>
      <c r="M39" s="21"/>
      <c r="N39" s="21"/>
      <c r="O39" s="21"/>
      <c r="P39" s="21"/>
      <c r="Q39" s="21"/>
    </row>
    <row r="40" spans="1:17">
      <c r="A40" s="8" t="s">
        <v>10</v>
      </c>
      <c r="B40" s="29">
        <v>1421829.3328900002</v>
      </c>
      <c r="C40" s="29">
        <v>1048873.2700199999</v>
      </c>
      <c r="D40" s="24">
        <v>336558.51637788198</v>
      </c>
      <c r="E40" s="22">
        <v>264379.62090590579</v>
      </c>
      <c r="J40" s="21"/>
      <c r="K40" s="21"/>
      <c r="M40" s="21"/>
      <c r="N40" s="21"/>
      <c r="O40" s="21"/>
      <c r="P40" s="21"/>
      <c r="Q40" s="21"/>
    </row>
    <row r="41" spans="1:17" ht="25.5">
      <c r="A41" s="8" t="s">
        <v>29</v>
      </c>
      <c r="B41" s="30">
        <v>0.83419628228178788</v>
      </c>
      <c r="C41" s="30">
        <v>0.59848428444351165</v>
      </c>
      <c r="D41" s="25">
        <v>0.19746160163844811</v>
      </c>
      <c r="E41" s="55">
        <v>0.1508543050547001</v>
      </c>
      <c r="J41" s="21"/>
      <c r="K41" s="21"/>
      <c r="M41" s="21"/>
      <c r="N41" s="21"/>
      <c r="O41" s="21"/>
      <c r="P41" s="21"/>
      <c r="Q41" s="21"/>
    </row>
    <row r="42" spans="1:1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I42" s="21"/>
      <c r="J42" s="21"/>
      <c r="K42" s="21"/>
      <c r="M42" s="21"/>
      <c r="N42" s="21"/>
      <c r="O42" s="21"/>
      <c r="P42" s="21"/>
      <c r="Q42" s="21"/>
    </row>
    <row r="43" spans="1:17">
      <c r="A43" s="8" t="s">
        <v>13</v>
      </c>
      <c r="B43" s="34">
        <v>-40275.949349999195</v>
      </c>
      <c r="C43" s="34">
        <v>-214885.03273000036</v>
      </c>
      <c r="D43" s="53">
        <v>-9533.6716730576136</v>
      </c>
      <c r="E43" s="36">
        <v>-54164.049285408306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14</v>
      </c>
      <c r="B44" s="29">
        <v>48407.149830000315</v>
      </c>
      <c r="C44" s="29">
        <v>513005.54271000007</v>
      </c>
      <c r="D44" s="24">
        <v>11458.398388013142</v>
      </c>
      <c r="E44" s="22">
        <v>129309</v>
      </c>
      <c r="J44" s="21"/>
      <c r="K44" s="21"/>
      <c r="M44" s="21"/>
      <c r="N44" s="21"/>
      <c r="O44" s="21"/>
      <c r="P44" s="21"/>
      <c r="Q44" s="21"/>
    </row>
    <row r="45" spans="1:17">
      <c r="A45" s="8" t="s">
        <v>15</v>
      </c>
      <c r="B45" s="34">
        <v>527640</v>
      </c>
      <c r="C45" s="34">
        <v>-24482.16419</v>
      </c>
      <c r="D45" s="53">
        <v>124897.03167163757</v>
      </c>
      <c r="E45" s="36">
        <v>-6170.9888816071389</v>
      </c>
      <c r="J45" s="21"/>
      <c r="K45" s="21"/>
      <c r="M45" s="21"/>
      <c r="N45" s="21"/>
      <c r="O45" s="21"/>
      <c r="P45" s="21"/>
      <c r="Q45" s="21"/>
    </row>
    <row r="46" spans="1:17" ht="26.25" thickBot="1">
      <c r="A46" s="9" t="s">
        <v>27</v>
      </c>
      <c r="B46" s="31">
        <v>535771.20048000116</v>
      </c>
      <c r="C46" s="31">
        <v>273639.3457899997</v>
      </c>
      <c r="D46" s="24">
        <v>126820.75838659309</v>
      </c>
      <c r="E46" s="22">
        <v>68973.696415698258</v>
      </c>
      <c r="J46" s="21"/>
      <c r="K46" s="21"/>
      <c r="M46" s="21"/>
      <c r="N46" s="21"/>
      <c r="O46" s="21"/>
      <c r="P46" s="21"/>
      <c r="Q46" s="21"/>
    </row>
    <row r="47" spans="1:17" ht="22.5" thickBot="1">
      <c r="A47" s="4"/>
      <c r="B47" s="58" t="s">
        <v>76</v>
      </c>
      <c r="C47" s="83" t="s">
        <v>163</v>
      </c>
      <c r="D47" s="58" t="s">
        <v>76</v>
      </c>
      <c r="E47" s="83" t="s">
        <v>163</v>
      </c>
      <c r="J47" s="21"/>
      <c r="K47" s="21"/>
      <c r="M47" s="21"/>
      <c r="N47" s="21"/>
      <c r="O47" s="21"/>
      <c r="P47" s="21"/>
      <c r="Q47" s="21"/>
    </row>
    <row r="48" spans="1:17">
      <c r="A48" s="7" t="s">
        <v>17</v>
      </c>
      <c r="B48" s="26">
        <v>22853626.796220001</v>
      </c>
      <c r="C48" s="26">
        <v>21382041.831969999</v>
      </c>
      <c r="D48" s="26">
        <v>5363064.5099429749</v>
      </c>
      <c r="E48" s="22">
        <v>4841070.873023455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18</v>
      </c>
      <c r="B49" s="29">
        <v>1905836.9206699997</v>
      </c>
      <c r="C49" s="29">
        <v>1436421</v>
      </c>
      <c r="D49" s="27">
        <v>447243.07621383137</v>
      </c>
      <c r="E49" s="22">
        <v>325217.57833725773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19</v>
      </c>
      <c r="B50" s="29">
        <v>24759463.71689</v>
      </c>
      <c r="C50" s="29">
        <v>22818462.831969999</v>
      </c>
      <c r="D50" s="27">
        <v>5810307.586156806</v>
      </c>
      <c r="E50" s="22">
        <v>5166289.4513607128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28</v>
      </c>
      <c r="B51" s="29">
        <v>8762746.9700000007</v>
      </c>
      <c r="C51" s="29">
        <v>8762747</v>
      </c>
      <c r="D51" s="27">
        <v>2056355.3305329359</v>
      </c>
      <c r="E51" s="22">
        <v>1983958.2955986233</v>
      </c>
      <c r="F51" s="21"/>
      <c r="J51" s="21"/>
      <c r="K51" s="21"/>
      <c r="M51" s="21"/>
      <c r="N51" s="21"/>
      <c r="O51" s="21"/>
      <c r="P51" s="21"/>
      <c r="Q51" s="21"/>
    </row>
    <row r="52" spans="1:17">
      <c r="A52" s="8" t="s">
        <v>22</v>
      </c>
      <c r="B52" s="29">
        <v>18214199.912930001</v>
      </c>
      <c r="C52" s="29">
        <v>17336787.447859999</v>
      </c>
      <c r="D52" s="27">
        <v>4274329.4095534226</v>
      </c>
      <c r="E52" s="22">
        <v>3925191.8691948918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39</v>
      </c>
      <c r="B53" s="29">
        <v>4750119.5473500006</v>
      </c>
      <c r="C53" s="29">
        <v>4140154</v>
      </c>
      <c r="D53" s="27">
        <v>1114712.3668012109</v>
      </c>
      <c r="E53" s="22">
        <v>937365.06067741348</v>
      </c>
      <c r="J53" s="21"/>
      <c r="K53" s="21"/>
      <c r="M53" s="21"/>
      <c r="N53" s="21"/>
      <c r="O53" s="21"/>
      <c r="P53" s="21"/>
      <c r="Q53" s="21"/>
    </row>
    <row r="54" spans="1:17">
      <c r="A54" s="8" t="s">
        <v>24</v>
      </c>
      <c r="B54" s="29">
        <v>1795143.9562900004</v>
      </c>
      <c r="C54" s="29">
        <v>1341521.8709400001</v>
      </c>
      <c r="D54" s="27">
        <v>421266.73932602734</v>
      </c>
      <c r="E54" s="22">
        <v>303731.6317107408</v>
      </c>
      <c r="J54" s="21"/>
      <c r="K54" s="21"/>
      <c r="M54" s="21"/>
      <c r="N54" s="21"/>
      <c r="O54" s="21"/>
      <c r="P54" s="21"/>
      <c r="Q54" s="21"/>
    </row>
    <row r="55" spans="1:17" ht="15" thickBot="1">
      <c r="A55" s="10" t="s">
        <v>25</v>
      </c>
      <c r="B55" s="31">
        <v>6545263.5036400007</v>
      </c>
      <c r="C55" s="31">
        <v>5481675.8709399998</v>
      </c>
      <c r="D55" s="28">
        <v>1535979.1061272381</v>
      </c>
      <c r="E55" s="57">
        <v>1241096.6923881541</v>
      </c>
      <c r="G55"/>
      <c r="J55" s="21"/>
      <c r="K55" s="21"/>
      <c r="M55" s="21"/>
      <c r="N55" s="21"/>
      <c r="O55" s="21"/>
      <c r="P55" s="21"/>
      <c r="Q55" s="21"/>
    </row>
    <row r="56" spans="1:17" ht="14.25">
      <c r="G56"/>
    </row>
    <row r="57" spans="1:17" ht="14.25">
      <c r="G57"/>
    </row>
    <row r="58" spans="1:17" ht="14.25">
      <c r="A58" s="1" t="s">
        <v>77</v>
      </c>
      <c r="G58"/>
    </row>
    <row r="59" spans="1:17" ht="25.5" customHeight="1">
      <c r="A59" s="191" t="s">
        <v>78</v>
      </c>
      <c r="B59" s="204"/>
      <c r="C59" s="204"/>
      <c r="D59" s="204"/>
      <c r="E59" s="204"/>
      <c r="G59"/>
    </row>
    <row r="60" spans="1:17" ht="39" customHeight="1">
      <c r="A60" s="191" t="s">
        <v>79</v>
      </c>
      <c r="B60" s="191"/>
      <c r="C60" s="191"/>
      <c r="D60" s="191"/>
      <c r="E60" s="191"/>
      <c r="G60"/>
    </row>
    <row r="61" spans="1:17" ht="14.25">
      <c r="G61"/>
    </row>
    <row r="62" spans="1:17" ht="14.25">
      <c r="G62"/>
    </row>
    <row r="63" spans="1:17" ht="14.25">
      <c r="G63"/>
    </row>
    <row r="64" spans="1:17" ht="14.25">
      <c r="G64"/>
    </row>
  </sheetData>
  <customSheetViews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AE45179B-2B39-4334-A163-6EB551016FE3}" showPageBreaks="1" fitToPage="1" printArea="1" topLeftCell="A40">
      <selection activeCell="K44" sqref="K44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493EDDC00F84094FE0A2510D81C57" ma:contentTypeVersion="1" ma:contentTypeDescription="Utwórz nowy dokument." ma:contentTypeScope="" ma:versionID="24f12fbb768385973db6a183bc1ce6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BD18D8-0F50-4ABD-B372-0DB3F4BE0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744645-C593-4662-ACF8-872057F73D63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124DFA-2B30-4FD0-87DE-A15D05B10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28</vt:i4>
      </vt:variant>
    </vt:vector>
  </HeadingPairs>
  <TitlesOfParts>
    <vt:vector size="59" baseType="lpstr">
      <vt:lpstr>2010 H1</vt:lpstr>
      <vt:lpstr>2010 Q3</vt:lpstr>
      <vt:lpstr>2010 FY</vt:lpstr>
      <vt:lpstr>2011 Q1</vt:lpstr>
      <vt:lpstr>2011 H1</vt:lpstr>
      <vt:lpstr>2011 Q3</vt:lpstr>
      <vt:lpstr>2011 FY</vt:lpstr>
      <vt:lpstr>2012 Q1</vt:lpstr>
      <vt:lpstr>2012 H1</vt:lpstr>
      <vt:lpstr>2012 Q3</vt:lpstr>
      <vt:lpstr>2012 FY</vt:lpstr>
      <vt:lpstr>2013 Q1</vt:lpstr>
      <vt:lpstr>2013 H1</vt:lpstr>
      <vt:lpstr>2013 Q3</vt:lpstr>
      <vt:lpstr>2013 FY</vt:lpstr>
      <vt:lpstr>2014 Q1</vt:lpstr>
      <vt:lpstr>2014 H1</vt:lpstr>
      <vt:lpstr>2014 Q3</vt:lpstr>
      <vt:lpstr>2014 FY</vt:lpstr>
      <vt:lpstr>2015 Q1</vt:lpstr>
      <vt:lpstr>2015 H1</vt:lpstr>
      <vt:lpstr>2015 Q3</vt:lpstr>
      <vt:lpstr>2015 FY</vt:lpstr>
      <vt:lpstr>2016 Q1</vt:lpstr>
      <vt:lpstr>2016 H1</vt:lpstr>
      <vt:lpstr>2016 Q3</vt:lpstr>
      <vt:lpstr>2016 FY </vt:lpstr>
      <vt:lpstr>2017 Q1</vt:lpstr>
      <vt:lpstr>2017 H1</vt:lpstr>
      <vt:lpstr>2017 Q3</vt:lpstr>
      <vt:lpstr>2017 FY</vt:lpstr>
      <vt:lpstr>'2010 FY'!Obszar_wydruku</vt:lpstr>
      <vt:lpstr>'2010 H1'!Obszar_wydruku</vt:lpstr>
      <vt:lpstr>'2010 Q3'!Obszar_wydruku</vt:lpstr>
      <vt:lpstr>'2011 FY'!Obszar_wydruku</vt:lpstr>
      <vt:lpstr>'2011 H1'!Obszar_wydruku</vt:lpstr>
      <vt:lpstr>'2011 Q1'!Obszar_wydruku</vt:lpstr>
      <vt:lpstr>'2011 Q3'!Obszar_wydruku</vt:lpstr>
      <vt:lpstr>'2012 FY'!Obszar_wydruku</vt:lpstr>
      <vt:lpstr>'2012 H1'!Obszar_wydruku</vt:lpstr>
      <vt:lpstr>'2012 Q1'!Obszar_wydruku</vt:lpstr>
      <vt:lpstr>'2012 Q3'!Obszar_wydruku</vt:lpstr>
      <vt:lpstr>'2013 FY'!Obszar_wydruku</vt:lpstr>
      <vt:lpstr>'2013 H1'!Obszar_wydruku</vt:lpstr>
      <vt:lpstr>'2013 Q1'!Obszar_wydruku</vt:lpstr>
      <vt:lpstr>'2013 Q3'!Obszar_wydruku</vt:lpstr>
      <vt:lpstr>'2014 FY'!Obszar_wydruku</vt:lpstr>
      <vt:lpstr>'2014 H1'!Obszar_wydruku</vt:lpstr>
      <vt:lpstr>'2014 Q1'!Obszar_wydruku</vt:lpstr>
      <vt:lpstr>'2014 Q3'!Obszar_wydruku</vt:lpstr>
      <vt:lpstr>'2015 FY'!Obszar_wydruku</vt:lpstr>
      <vt:lpstr>'2015 H1'!Obszar_wydruku</vt:lpstr>
      <vt:lpstr>'2015 Q1'!Obszar_wydruku</vt:lpstr>
      <vt:lpstr>'2015 Q3'!Obszar_wydruku</vt:lpstr>
      <vt:lpstr>'2016 FY '!Obszar_wydruku</vt:lpstr>
      <vt:lpstr>'2016 H1'!Obszar_wydruku</vt:lpstr>
      <vt:lpstr>'2016 Q1'!Obszar_wydruku</vt:lpstr>
      <vt:lpstr>'2016 Q3'!Obszar_wydruku</vt:lpstr>
      <vt:lpstr>'2017 Q1'!Obszar_wydruku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ekidon</dc:creator>
  <cp:lastModifiedBy>Szczygielski Mirosław</cp:lastModifiedBy>
  <cp:lastPrinted>2010-10-29T11:57:56Z</cp:lastPrinted>
  <dcterms:created xsi:type="dcterms:W3CDTF">2010-08-02T13:52:45Z</dcterms:created>
  <dcterms:modified xsi:type="dcterms:W3CDTF">2018-03-15T11:51:50Z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0x0101009EF493EDDC00F84094FE0A2510D81C57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